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11475" windowHeight="9750" activeTab="1"/>
  </bookViews>
  <sheets>
    <sheet name="Instructions" sheetId="4" r:id="rId1"/>
    <sheet name="Whole House Lighting Comparison" sheetId="1" r:id="rId2"/>
    <sheet name="Single Bulb Comparison" sheetId="2" r:id="rId3"/>
    <sheet name="Printable Inventory Sheets" sheetId="5" r:id="rId4"/>
  </sheets>
  <definedNames>
    <definedName name="_xlnm.Print_Area" localSheetId="3">'Printable Inventory Sheets'!$A$1:$G$35</definedName>
  </definedNames>
  <calcPr calcId="125725"/>
</workbook>
</file>

<file path=xl/calcChain.xml><?xml version="1.0" encoding="utf-8"?>
<calcChain xmlns="http://schemas.openxmlformats.org/spreadsheetml/2006/main">
  <c r="G43" i="2"/>
  <c r="G38"/>
  <c r="G42" s="1"/>
  <c r="R40"/>
  <c r="U21"/>
  <c r="N21"/>
  <c r="G21"/>
  <c r="K39" i="1"/>
  <c r="K40"/>
  <c r="K41"/>
  <c r="K42"/>
  <c r="K43"/>
  <c r="K44"/>
  <c r="K45"/>
  <c r="K46"/>
  <c r="K47"/>
  <c r="K48"/>
  <c r="K49"/>
  <c r="K50"/>
  <c r="K51"/>
  <c r="K52"/>
  <c r="K53"/>
  <c r="K54"/>
  <c r="K55"/>
  <c r="K56"/>
  <c r="K57"/>
  <c r="K38"/>
  <c r="I39"/>
  <c r="I40"/>
  <c r="I41"/>
  <c r="I42"/>
  <c r="I43"/>
  <c r="I44"/>
  <c r="I45"/>
  <c r="I46"/>
  <c r="I47"/>
  <c r="I48"/>
  <c r="I49"/>
  <c r="I50"/>
  <c r="I51"/>
  <c r="I52"/>
  <c r="I53"/>
  <c r="I54"/>
  <c r="I55"/>
  <c r="I56"/>
  <c r="I57"/>
  <c r="I38"/>
  <c r="K7"/>
  <c r="K8"/>
  <c r="K9"/>
  <c r="K10"/>
  <c r="K11"/>
  <c r="K12"/>
  <c r="K13"/>
  <c r="K14"/>
  <c r="K15"/>
  <c r="K16"/>
  <c r="K17"/>
  <c r="K18"/>
  <c r="K19"/>
  <c r="K20"/>
  <c r="K21"/>
  <c r="K22"/>
  <c r="K23"/>
  <c r="K24"/>
  <c r="K25"/>
  <c r="K6"/>
  <c r="I7"/>
  <c r="I8"/>
  <c r="I9"/>
  <c r="I10"/>
  <c r="I11"/>
  <c r="I12"/>
  <c r="I13"/>
  <c r="I14"/>
  <c r="I15"/>
  <c r="I16"/>
  <c r="I17"/>
  <c r="I18"/>
  <c r="I19"/>
  <c r="I20"/>
  <c r="I21"/>
  <c r="I22"/>
  <c r="I23"/>
  <c r="I24"/>
  <c r="I25"/>
  <c r="I6"/>
  <c r="J57"/>
  <c r="J56"/>
  <c r="J55"/>
  <c r="J54"/>
  <c r="J53"/>
  <c r="J52"/>
  <c r="J51"/>
  <c r="J50"/>
  <c r="J49"/>
  <c r="J48"/>
  <c r="J47"/>
  <c r="J46"/>
  <c r="J45"/>
  <c r="J44"/>
  <c r="J43"/>
  <c r="J42"/>
  <c r="J41"/>
  <c r="J40"/>
  <c r="J39"/>
  <c r="J38"/>
  <c r="L57"/>
  <c r="L56"/>
  <c r="L55"/>
  <c r="L54"/>
  <c r="L53"/>
  <c r="L52"/>
  <c r="L51"/>
  <c r="L50"/>
  <c r="L49"/>
  <c r="L48"/>
  <c r="L47"/>
  <c r="L46"/>
  <c r="L45"/>
  <c r="L44"/>
  <c r="L43"/>
  <c r="L42"/>
  <c r="L41"/>
  <c r="L40"/>
  <c r="L39"/>
  <c r="L38"/>
  <c r="L58" s="1"/>
  <c r="G73" s="1"/>
  <c r="F57"/>
  <c r="F56"/>
  <c r="F55"/>
  <c r="F54"/>
  <c r="F53"/>
  <c r="F52"/>
  <c r="F51"/>
  <c r="F50"/>
  <c r="F49"/>
  <c r="F48"/>
  <c r="F47"/>
  <c r="F46"/>
  <c r="F45"/>
  <c r="F44"/>
  <c r="F43"/>
  <c r="F42"/>
  <c r="F41"/>
  <c r="F40"/>
  <c r="F39"/>
  <c r="F38"/>
  <c r="F58" s="1"/>
  <c r="G69" s="1"/>
  <c r="F7"/>
  <c r="F8"/>
  <c r="F9"/>
  <c r="F10"/>
  <c r="F11"/>
  <c r="F12"/>
  <c r="F13"/>
  <c r="F14"/>
  <c r="F15"/>
  <c r="F16"/>
  <c r="F17"/>
  <c r="F18"/>
  <c r="F19"/>
  <c r="F20"/>
  <c r="F21"/>
  <c r="F22"/>
  <c r="F23"/>
  <c r="F24"/>
  <c r="F25"/>
  <c r="F6"/>
  <c r="F26" s="1"/>
  <c r="G68" s="1"/>
  <c r="J23"/>
  <c r="J24"/>
  <c r="J25"/>
  <c r="L25"/>
  <c r="L24"/>
  <c r="L23"/>
  <c r="J22"/>
  <c r="J21"/>
  <c r="J20"/>
  <c r="J19"/>
  <c r="J18"/>
  <c r="J17"/>
  <c r="J16"/>
  <c r="J15"/>
  <c r="J14"/>
  <c r="J13"/>
  <c r="L22"/>
  <c r="L21"/>
  <c r="L20"/>
  <c r="L19"/>
  <c r="L18"/>
  <c r="L17"/>
  <c r="L16"/>
  <c r="L15"/>
  <c r="L14"/>
  <c r="L13"/>
  <c r="L12"/>
  <c r="J12"/>
  <c r="J11"/>
  <c r="L11"/>
  <c r="L10"/>
  <c r="J10"/>
  <c r="L9"/>
  <c r="J9"/>
  <c r="L8"/>
  <c r="J8"/>
  <c r="J7"/>
  <c r="L7"/>
  <c r="L6"/>
  <c r="R38" i="2"/>
  <c r="D38"/>
  <c r="D42" s="1"/>
  <c r="Q18"/>
  <c r="S18" s="1"/>
  <c r="Q22" s="1"/>
  <c r="Q27" s="1"/>
  <c r="Q30" s="1"/>
  <c r="J18"/>
  <c r="L18" s="1"/>
  <c r="J22" s="1"/>
  <c r="J27" s="1"/>
  <c r="J30" s="1"/>
  <c r="K38" s="1"/>
  <c r="C18"/>
  <c r="E18" s="1"/>
  <c r="C22" s="1"/>
  <c r="C27" s="1"/>
  <c r="C30" s="1"/>
  <c r="K37" s="1"/>
  <c r="G44" l="1"/>
  <c r="S44" s="1"/>
  <c r="G70" i="1"/>
  <c r="L26"/>
  <c r="G72" s="1"/>
  <c r="G74" s="1"/>
  <c r="J6"/>
  <c r="K42" i="2"/>
  <c r="D45" s="1"/>
  <c r="S43" l="1"/>
  <c r="S45" s="1"/>
  <c r="L69" i="1"/>
</calcChain>
</file>

<file path=xl/sharedStrings.xml><?xml version="1.0" encoding="utf-8"?>
<sst xmlns="http://schemas.openxmlformats.org/spreadsheetml/2006/main" count="117" uniqueCount="76">
  <si>
    <t>Watt rating</t>
  </si>
  <si>
    <t>Item</t>
  </si>
  <si>
    <t>Quanity</t>
  </si>
  <si>
    <t>Watts</t>
  </si>
  <si>
    <t>To kWh</t>
  </si>
  <si>
    <t>kWh to cost</t>
  </si>
  <si>
    <t>cost per kWh:</t>
  </si>
  <si>
    <t>Per 8 hr day</t>
  </si>
  <si>
    <t>Wattage of lamp</t>
  </si>
  <si>
    <t>Number of lamps</t>
  </si>
  <si>
    <t>Total upfront Cash</t>
  </si>
  <si>
    <t>CPY Lights 2</t>
  </si>
  <si>
    <t>CPY Lights 1</t>
  </si>
  <si>
    <t>Annual Savings</t>
  </si>
  <si>
    <t>Years to pay back</t>
  </si>
  <si>
    <t>Light 2 (higher wattage)</t>
  </si>
  <si>
    <t>Light 1 (Lower wattage)</t>
  </si>
  <si>
    <t>General Watt/cost</t>
  </si>
  <si>
    <t>Years of use*:</t>
  </si>
  <si>
    <t>*Assumes 8 hr a day 365 days a year (or 2920 hrs on).</t>
  </si>
  <si>
    <t>*Per Year</t>
  </si>
  <si>
    <t>Total actual lifetime savings:</t>
  </si>
  <si>
    <t>Estimated</t>
  </si>
  <si>
    <t>Month kWh usage</t>
  </si>
  <si>
    <t>Daily Usage in hours</t>
  </si>
  <si>
    <t>Yearly kWh usage</t>
  </si>
  <si>
    <t>Yearly Cost</t>
  </si>
  <si>
    <t>Monthy Cost (31 day month)</t>
  </si>
  <si>
    <t>#</t>
  </si>
  <si>
    <t>User supplied information</t>
  </si>
  <si>
    <t>Total Estimated Yearly Cost:</t>
  </si>
  <si>
    <t>Purchase Price</t>
  </si>
  <si>
    <t>Sub total Cost</t>
  </si>
  <si>
    <t>Total Cost</t>
  </si>
  <si>
    <t>List 1 (Most Energy Efficient)</t>
  </si>
  <si>
    <t>List 2 (Less Energy Efficient)</t>
  </si>
  <si>
    <t>List 1 (Most Energy Efficient) Total Purchase Cost:</t>
  </si>
  <si>
    <t>List 2 (Less Energy Efficient) Total Purchase Cost:</t>
  </si>
  <si>
    <t>Difference in Cost:</t>
  </si>
  <si>
    <t>List 1 (Most Energy Efficient) Total Estimated Yearly Cost:</t>
  </si>
  <si>
    <t>List 2 (Less Energy Efficient) Total Estimated Yearly Cost:</t>
  </si>
  <si>
    <t>Estimated Annual Savings</t>
  </si>
  <si>
    <t>Years for Payback*:</t>
  </si>
  <si>
    <t xml:space="preserve">*Assumes similar life of bulbs </t>
  </si>
  <si>
    <t>Triple M LLC</t>
  </si>
  <si>
    <t>Est. bulb life in hrs Light 2:</t>
  </si>
  <si>
    <t>Est. bulb life in hrs Light 1:</t>
  </si>
  <si>
    <t>Cost of Bulbs Light 1:</t>
  </si>
  <si>
    <t>Cost of Bulbs Light 2:</t>
  </si>
  <si>
    <t>More Efficient Light 1</t>
  </si>
  <si>
    <t>Less Efficient Light 2</t>
  </si>
  <si>
    <t>Lifetime Mulitplier</t>
  </si>
  <si>
    <t>Lifetime Material Cost</t>
  </si>
  <si>
    <r>
      <t>Bulb Cost Adjustment</t>
    </r>
    <r>
      <rPr>
        <sz val="8"/>
        <color theme="1"/>
        <rFont val="Calibri"/>
        <family val="2"/>
        <scheme val="minor"/>
      </rPr>
      <t xml:space="preserve"> (For lower lifespan bulb)</t>
    </r>
  </si>
  <si>
    <t>Total actual lifetime energy savings:</t>
  </si>
  <si>
    <t>Wattage</t>
  </si>
  <si>
    <t>Estimated Daily Use</t>
  </si>
  <si>
    <t>Notes</t>
  </si>
  <si>
    <t>Print and use this page to gather your information for filling out any comparison you may want to see.</t>
  </si>
  <si>
    <t>Quantity</t>
  </si>
  <si>
    <t>Inventory Sheet</t>
  </si>
  <si>
    <t>Enter local electrical rate here</t>
  </si>
  <si>
    <t>www.triplem.us.com</t>
  </si>
  <si>
    <t xml:space="preserve">Lighting Comparison </t>
  </si>
  <si>
    <t>This spreadsheet will help you compare light bulbs and see the potential monthly and yearly savings.</t>
  </si>
  <si>
    <t>Cost per Kilowatt</t>
  </si>
  <si>
    <t>It will also show estimated payback and total lifetime savings.</t>
  </si>
  <si>
    <t>IMPORTANT:  remember these are estimates and savings will very with individual lighting use</t>
  </si>
  <si>
    <t>Instruction</t>
  </si>
  <si>
    <t>On each page are white cells for you to input your lighting information.</t>
  </si>
  <si>
    <t>After you input the data the spreadsheet will calculate potential savings and years needed for payback from upfront cost.</t>
  </si>
  <si>
    <r>
      <t xml:space="preserve">To begin enter your current electrical kWh rate below. </t>
    </r>
    <r>
      <rPr>
        <i/>
        <sz val="10"/>
        <color theme="1"/>
        <rFont val="Calibri"/>
        <family val="2"/>
        <scheme val="minor"/>
      </rPr>
      <t>You can find this on your monthly electrical bill or by calling your service provider (make sure to include all taxes and fees)</t>
    </r>
  </si>
  <si>
    <t>You may use, copy and give away this Spreadsheet to anyone you care to. We ask that you do not alter it in anyway, if you see something we can improve on please e-mail us at triplem@triplem.us.com and let us know.  You may NOT sell this spreadsheet.</t>
  </si>
  <si>
    <r>
      <t>The Page "Printable Inventory Sheets" is a table you can print (</t>
    </r>
    <r>
      <rPr>
        <i/>
        <sz val="10"/>
        <color theme="1"/>
        <rFont val="Calibri"/>
        <family val="2"/>
        <scheme val="minor"/>
      </rPr>
      <t>without all this loud color formatting</t>
    </r>
    <r>
      <rPr>
        <sz val="11"/>
        <color theme="1"/>
        <rFont val="Calibri"/>
        <family val="2"/>
        <scheme val="minor"/>
      </rPr>
      <t>) and take with you around the house or to the store to gather information for the Whole House Lighting Comparison.</t>
    </r>
  </si>
  <si>
    <t>On the "Single Bulb Comparison" page you can enter information on individual light and compare the monthly cost. The first two tables will also calculated payback, lifespan in years and actual lifetime savings.</t>
  </si>
  <si>
    <t>On the "Whole House Lighting Comparison" page you can enter your current lighting and compare it to more energy efficient lighting and see the potential monthly savings.</t>
  </si>
</sst>
</file>

<file path=xl/styles.xml><?xml version="1.0" encoding="utf-8"?>
<styleSheet xmlns="http://schemas.openxmlformats.org/spreadsheetml/2006/main">
  <numFmts count="3">
    <numFmt numFmtId="164" formatCode="&quot;$&quot;#,##0.00"/>
    <numFmt numFmtId="165" formatCode="&quot;$&quot;#,##0.00000"/>
    <numFmt numFmtId="166" formatCode="0.0000"/>
  </numFmts>
  <fonts count="2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1"/>
      <name val="Calibri"/>
      <family val="2"/>
      <scheme val="minor"/>
    </font>
    <font>
      <sz val="9"/>
      <color theme="1"/>
      <name val="Calibri"/>
      <family val="2"/>
      <scheme val="minor"/>
    </font>
    <font>
      <b/>
      <sz val="12"/>
      <color theme="1"/>
      <name val="Calibri"/>
      <family val="2"/>
      <scheme val="minor"/>
    </font>
    <font>
      <b/>
      <sz val="12"/>
      <color theme="0"/>
      <name val="Calibri"/>
      <family val="2"/>
      <scheme val="minor"/>
    </font>
    <font>
      <sz val="14"/>
      <color theme="1"/>
      <name val="Calibri"/>
      <family val="2"/>
      <scheme val="minor"/>
    </font>
    <font>
      <sz val="14"/>
      <color theme="0"/>
      <name val="Calibri"/>
      <family val="2"/>
      <scheme val="minor"/>
    </font>
    <font>
      <b/>
      <sz val="14"/>
      <color theme="0"/>
      <name val="Calibri"/>
      <family val="2"/>
      <scheme val="minor"/>
    </font>
    <font>
      <sz val="20"/>
      <color theme="0"/>
      <name val="Calibri"/>
      <family val="2"/>
      <scheme val="minor"/>
    </font>
    <font>
      <sz val="10"/>
      <color theme="1"/>
      <name val="Calibri"/>
      <family val="2"/>
      <scheme val="minor"/>
    </font>
    <font>
      <b/>
      <sz val="48"/>
      <color theme="0"/>
      <name val="Calibri"/>
      <family val="2"/>
      <scheme val="minor"/>
    </font>
    <font>
      <i/>
      <sz val="10"/>
      <color theme="1"/>
      <name val="Calibri"/>
      <family val="2"/>
      <scheme val="minor"/>
    </font>
    <font>
      <b/>
      <sz val="16"/>
      <color theme="1"/>
      <name val="Calibri"/>
      <family val="2"/>
      <scheme val="minor"/>
    </font>
    <font>
      <u/>
      <sz val="11"/>
      <color theme="10"/>
      <name val="Calibri"/>
      <family val="2"/>
    </font>
    <font>
      <u/>
      <sz val="14"/>
      <color theme="0"/>
      <name val="Calibri"/>
      <family val="2"/>
    </font>
    <font>
      <b/>
      <sz val="24"/>
      <color theme="0"/>
      <name val="Calibri"/>
      <family val="2"/>
      <scheme val="minor"/>
    </font>
  </fonts>
  <fills count="2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FF0000"/>
        <bgColor indexed="64"/>
      </patternFill>
    </fill>
    <fill>
      <patternFill patternType="solid">
        <fgColor rgb="FFC00000"/>
        <bgColor indexed="64"/>
      </patternFill>
    </fill>
    <fill>
      <patternFill patternType="solid">
        <fgColor theme="5" tint="0.39997558519241921"/>
        <bgColor indexed="64"/>
      </patternFill>
    </fill>
    <fill>
      <patternFill patternType="solid">
        <fgColor theme="1" tint="0.249977111117893"/>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5" tint="-0.499984740745262"/>
        <bgColor indexed="64"/>
      </patternFill>
    </fill>
    <fill>
      <patternFill patternType="solid">
        <fgColor theme="4" tint="0.7999816888943144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62">
    <xf numFmtId="0" fontId="0" fillId="0" borderId="0" xfId="0"/>
    <xf numFmtId="0" fontId="0" fillId="0" borderId="0" xfId="0" applyAlignment="1">
      <alignment horizontal="center"/>
    </xf>
    <xf numFmtId="0" fontId="0" fillId="0" borderId="1" xfId="0" applyBorder="1"/>
    <xf numFmtId="0" fontId="0" fillId="2" borderId="1" xfId="0" applyFill="1" applyBorder="1"/>
    <xf numFmtId="165" fontId="0" fillId="2" borderId="1" xfId="0" applyNumberFormat="1"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0"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0" xfId="0" applyFill="1" applyBorder="1" applyAlignment="1">
      <alignment horizontal="right"/>
    </xf>
    <xf numFmtId="0" fontId="0" fillId="2" borderId="11" xfId="0" applyFill="1" applyBorder="1"/>
    <xf numFmtId="0" fontId="0" fillId="8" borderId="2" xfId="0" applyFill="1" applyBorder="1"/>
    <xf numFmtId="0" fontId="0" fillId="8" borderId="3" xfId="0" applyFill="1" applyBorder="1"/>
    <xf numFmtId="0" fontId="0" fillId="8" borderId="4" xfId="0" applyFill="1" applyBorder="1"/>
    <xf numFmtId="0" fontId="0" fillId="8" borderId="5" xfId="0" applyFill="1" applyBorder="1"/>
    <xf numFmtId="0" fontId="0" fillId="8" borderId="0" xfId="0" applyFill="1" applyBorder="1"/>
    <xf numFmtId="0" fontId="0" fillId="8" borderId="6" xfId="0" applyFill="1" applyBorder="1"/>
    <xf numFmtId="0" fontId="0" fillId="8" borderId="7" xfId="0" applyFill="1" applyBorder="1"/>
    <xf numFmtId="0" fontId="0" fillId="8" borderId="8" xfId="0" applyFill="1" applyBorder="1"/>
    <xf numFmtId="0" fontId="0" fillId="8" borderId="9" xfId="0" applyFill="1" applyBorder="1"/>
    <xf numFmtId="165" fontId="0" fillId="6" borderId="12" xfId="0" applyNumberFormat="1" applyFill="1" applyBorder="1"/>
    <xf numFmtId="165" fontId="0" fillId="8" borderId="0" xfId="0" applyNumberFormat="1" applyFill="1" applyBorder="1"/>
    <xf numFmtId="165" fontId="0" fillId="3" borderId="0" xfId="0" applyNumberFormat="1" applyFill="1" applyBorder="1"/>
    <xf numFmtId="165" fontId="0" fillId="4" borderId="0" xfId="0" applyNumberFormat="1" applyFill="1" applyBorder="1"/>
    <xf numFmtId="0" fontId="0" fillId="9" borderId="3" xfId="0" applyFill="1" applyBorder="1"/>
    <xf numFmtId="0" fontId="0" fillId="9" borderId="4" xfId="0" applyFill="1" applyBorder="1"/>
    <xf numFmtId="0" fontId="0" fillId="9" borderId="5" xfId="0" applyFill="1" applyBorder="1"/>
    <xf numFmtId="0" fontId="0" fillId="9" borderId="0" xfId="0" applyFill="1" applyBorder="1" applyAlignment="1">
      <alignment horizontal="right"/>
    </xf>
    <xf numFmtId="0" fontId="0" fillId="9" borderId="0" xfId="0" applyFill="1" applyBorder="1"/>
    <xf numFmtId="164" fontId="0" fillId="9" borderId="0" xfId="0" applyNumberFormat="1" applyFill="1" applyBorder="1"/>
    <xf numFmtId="0" fontId="0" fillId="9" borderId="6" xfId="0" applyFill="1" applyBorder="1"/>
    <xf numFmtId="0" fontId="0" fillId="9" borderId="7" xfId="0" applyFill="1" applyBorder="1"/>
    <xf numFmtId="0" fontId="0" fillId="9" borderId="8" xfId="0" applyFill="1" applyBorder="1"/>
    <xf numFmtId="0" fontId="0" fillId="9" borderId="9" xfId="0" applyFill="1" applyBorder="1"/>
    <xf numFmtId="0" fontId="1" fillId="11" borderId="0" xfId="0" applyFont="1" applyFill="1" applyBorder="1"/>
    <xf numFmtId="164" fontId="0" fillId="12" borderId="0" xfId="0" applyNumberFormat="1" applyFont="1" applyFill="1" applyBorder="1"/>
    <xf numFmtId="0" fontId="0" fillId="9" borderId="2" xfId="0" applyFill="1" applyBorder="1" applyAlignment="1">
      <alignment vertical="center" wrapText="1"/>
    </xf>
    <xf numFmtId="0" fontId="0" fillId="9" borderId="3" xfId="0" applyFill="1" applyBorder="1" applyAlignment="1">
      <alignment vertical="center" wrapText="1"/>
    </xf>
    <xf numFmtId="0" fontId="0" fillId="9" borderId="4" xfId="0" applyFill="1" applyBorder="1" applyAlignment="1">
      <alignment vertical="center" wrapText="1"/>
    </xf>
    <xf numFmtId="0" fontId="0" fillId="9" borderId="5" xfId="0" applyFill="1" applyBorder="1" applyAlignment="1"/>
    <xf numFmtId="164" fontId="1" fillId="11" borderId="0" xfId="0" applyNumberFormat="1" applyFont="1" applyFill="1" applyBorder="1"/>
    <xf numFmtId="0" fontId="0" fillId="5" borderId="1" xfId="0" applyFill="1" applyBorder="1" applyProtection="1">
      <protection locked="0"/>
    </xf>
    <xf numFmtId="0" fontId="0" fillId="5" borderId="1" xfId="0" applyFill="1" applyBorder="1" applyAlignment="1" applyProtection="1">
      <alignment horizontal="right"/>
      <protection locked="0"/>
    </xf>
    <xf numFmtId="164" fontId="0" fillId="5" borderId="1" xfId="0" applyNumberFormat="1" applyFill="1" applyBorder="1" applyProtection="1">
      <protection locked="0"/>
    </xf>
    <xf numFmtId="0" fontId="0" fillId="0" borderId="0" xfId="0" applyAlignment="1">
      <alignment horizontal="center" vertical="center" wrapText="1"/>
    </xf>
    <xf numFmtId="0" fontId="0" fillId="0" borderId="11" xfId="0" applyBorder="1"/>
    <xf numFmtId="0" fontId="3" fillId="13" borderId="14" xfId="0" applyFont="1" applyFill="1" applyBorder="1" applyAlignment="1">
      <alignment horizontal="center" vertical="center" wrapText="1"/>
    </xf>
    <xf numFmtId="0" fontId="3" fillId="14" borderId="14" xfId="0" applyFont="1" applyFill="1" applyBorder="1" applyAlignment="1">
      <alignment horizontal="center" vertical="center" wrapText="1"/>
    </xf>
    <xf numFmtId="0" fontId="1" fillId="14" borderId="14" xfId="0" applyFont="1" applyFill="1" applyBorder="1" applyAlignment="1">
      <alignment horizontal="center" vertical="center" wrapText="1"/>
    </xf>
    <xf numFmtId="2" fontId="0" fillId="2" borderId="11" xfId="0" applyNumberFormat="1" applyFill="1" applyBorder="1"/>
    <xf numFmtId="165" fontId="0" fillId="2" borderId="11" xfId="0" applyNumberFormat="1" applyFill="1" applyBorder="1"/>
    <xf numFmtId="0" fontId="0" fillId="0" borderId="11" xfId="0" applyBorder="1" applyProtection="1">
      <protection locked="0"/>
    </xf>
    <xf numFmtId="0" fontId="0" fillId="0" borderId="1" xfId="0" applyBorder="1" applyProtection="1">
      <protection locked="0"/>
    </xf>
    <xf numFmtId="165" fontId="0" fillId="2" borderId="13" xfId="0" applyNumberFormat="1" applyFill="1" applyBorder="1"/>
    <xf numFmtId="164" fontId="0" fillId="0" borderId="11" xfId="0" applyNumberFormat="1" applyBorder="1" applyProtection="1">
      <protection locked="0"/>
    </xf>
    <xf numFmtId="164" fontId="0" fillId="2" borderId="11" xfId="0" applyNumberFormat="1" applyFill="1" applyBorder="1" applyProtection="1"/>
    <xf numFmtId="164" fontId="8" fillId="10" borderId="0" xfId="0" applyNumberFormat="1" applyFont="1" applyFill="1"/>
    <xf numFmtId="0" fontId="0" fillId="16" borderId="0" xfId="0" applyFill="1"/>
    <xf numFmtId="0" fontId="0" fillId="16" borderId="0" xfId="0" applyFill="1" applyAlignment="1">
      <alignment horizontal="center"/>
    </xf>
    <xf numFmtId="2" fontId="0" fillId="16" borderId="0" xfId="0" applyNumberFormat="1" applyFill="1"/>
    <xf numFmtId="165" fontId="0" fillId="16" borderId="0" xfId="0" applyNumberFormat="1" applyFill="1"/>
    <xf numFmtId="0" fontId="0" fillId="5" borderId="11" xfId="0" applyFill="1" applyBorder="1" applyProtection="1">
      <protection locked="0"/>
    </xf>
    <xf numFmtId="0" fontId="0" fillId="9" borderId="0" xfId="0" applyFill="1"/>
    <xf numFmtId="164" fontId="0" fillId="9" borderId="0" xfId="0" applyNumberFormat="1" applyFill="1"/>
    <xf numFmtId="164" fontId="0" fillId="9" borderId="8" xfId="0" applyNumberFormat="1" applyFill="1" applyBorder="1"/>
    <xf numFmtId="2" fontId="8" fillId="10" borderId="8" xfId="0" applyNumberFormat="1" applyFont="1" applyFill="1" applyBorder="1"/>
    <xf numFmtId="164" fontId="1" fillId="18" borderId="12" xfId="0" applyNumberFormat="1" applyFont="1" applyFill="1" applyBorder="1"/>
    <xf numFmtId="164" fontId="1" fillId="18" borderId="0" xfId="0" applyNumberFormat="1" applyFont="1" applyFill="1"/>
    <xf numFmtId="0" fontId="3" fillId="16" borderId="0" xfId="0" applyFont="1" applyFill="1"/>
    <xf numFmtId="0" fontId="0" fillId="0" borderId="0" xfId="0" applyProtection="1">
      <protection hidden="1"/>
    </xf>
    <xf numFmtId="0" fontId="0" fillId="3" borderId="0" xfId="0" applyFill="1" applyBorder="1" applyProtection="1"/>
    <xf numFmtId="0" fontId="0" fillId="4" borderId="0" xfId="0" applyFill="1" applyBorder="1" applyProtection="1"/>
    <xf numFmtId="0" fontId="0" fillId="8" borderId="0" xfId="0" applyFill="1" applyBorder="1" applyProtection="1"/>
    <xf numFmtId="0" fontId="0" fillId="8" borderId="16" xfId="0" applyFill="1" applyBorder="1"/>
    <xf numFmtId="0" fontId="0" fillId="4" borderId="10" xfId="0" applyFill="1" applyBorder="1"/>
    <xf numFmtId="0" fontId="9" fillId="4" borderId="16" xfId="0" applyFont="1" applyFill="1" applyBorder="1"/>
    <xf numFmtId="0" fontId="9" fillId="3" borderId="10" xfId="0" applyFont="1" applyFill="1" applyBorder="1"/>
    <xf numFmtId="0" fontId="9" fillId="3" borderId="16" xfId="0" applyFont="1" applyFill="1" applyBorder="1"/>
    <xf numFmtId="0" fontId="9" fillId="8" borderId="10" xfId="0" applyFont="1" applyFill="1" applyBorder="1"/>
    <xf numFmtId="0" fontId="0" fillId="7" borderId="0" xfId="0" applyFill="1"/>
    <xf numFmtId="0" fontId="0" fillId="9" borderId="5" xfId="0" applyFill="1" applyBorder="1" applyAlignment="1">
      <alignment horizontal="right"/>
    </xf>
    <xf numFmtId="166" fontId="0" fillId="9" borderId="0" xfId="0" applyNumberFormat="1" applyFill="1" applyBorder="1"/>
    <xf numFmtId="0" fontId="4" fillId="5" borderId="1" xfId="0" applyFont="1" applyFill="1" applyBorder="1" applyProtection="1">
      <protection locked="0"/>
    </xf>
    <xf numFmtId="0" fontId="13" fillId="9" borderId="0" xfId="0" applyFont="1" applyFill="1" applyBorder="1" applyAlignment="1">
      <alignment horizontal="right"/>
    </xf>
    <xf numFmtId="164" fontId="0" fillId="12" borderId="9" xfId="0" applyNumberFormat="1" applyFill="1" applyBorder="1"/>
    <xf numFmtId="164" fontId="0" fillId="12" borderId="6" xfId="0" applyNumberFormat="1" applyFill="1" applyBorder="1"/>
    <xf numFmtId="0" fontId="6" fillId="9" borderId="5" xfId="0" applyFont="1" applyFill="1" applyBorder="1" applyAlignment="1"/>
    <xf numFmtId="0" fontId="6" fillId="9" borderId="0" xfId="0" applyFont="1" applyFill="1" applyBorder="1" applyAlignment="1"/>
    <xf numFmtId="0" fontId="6" fillId="9" borderId="6" xfId="0" applyFont="1" applyFill="1" applyBorder="1" applyAlignment="1"/>
    <xf numFmtId="1" fontId="0" fillId="12" borderId="6" xfId="0" applyNumberFormat="1" applyFill="1" applyBorder="1"/>
    <xf numFmtId="164" fontId="1" fillId="11" borderId="0" xfId="0" applyNumberFormat="1" applyFont="1" applyFill="1"/>
    <xf numFmtId="164" fontId="4" fillId="5" borderId="1" xfId="0" applyNumberFormat="1" applyFont="1" applyFill="1" applyBorder="1" applyProtection="1">
      <protection locked="0"/>
    </xf>
    <xf numFmtId="0" fontId="2" fillId="20" borderId="14" xfId="0" applyFont="1" applyFill="1" applyBorder="1" applyAlignment="1">
      <alignment horizontal="center" vertical="center" wrapText="1"/>
    </xf>
    <xf numFmtId="0" fontId="0" fillId="9" borderId="0" xfId="0" applyFont="1" applyFill="1"/>
    <xf numFmtId="0" fontId="0" fillId="5" borderId="1" xfId="0" applyFont="1" applyFill="1" applyBorder="1" applyProtection="1">
      <protection locked="0"/>
    </xf>
    <xf numFmtId="0" fontId="0" fillId="7" borderId="0" xfId="0" applyFill="1" applyAlignment="1"/>
    <xf numFmtId="0" fontId="0" fillId="7" borderId="0" xfId="0" applyFill="1" applyAlignment="1">
      <alignment horizontal="center"/>
    </xf>
    <xf numFmtId="0" fontId="0" fillId="19" borderId="0" xfId="0" applyFill="1" applyAlignment="1">
      <alignment horizontal="left" vertical="center" wrapText="1"/>
    </xf>
    <xf numFmtId="0" fontId="0" fillId="19" borderId="0" xfId="0" applyFill="1" applyAlignment="1">
      <alignment horizontal="center" vertical="center" wrapText="1"/>
    </xf>
    <xf numFmtId="0" fontId="0" fillId="9" borderId="0" xfId="0" applyFont="1" applyFill="1" applyAlignment="1">
      <alignment horizontal="center"/>
    </xf>
    <xf numFmtId="0" fontId="19" fillId="7" borderId="0" xfId="0" applyFont="1" applyFill="1" applyAlignment="1">
      <alignment horizontal="center" vertical="center"/>
    </xf>
    <xf numFmtId="0" fontId="18" fillId="7" borderId="0" xfId="1" applyFont="1" applyFill="1" applyAlignment="1" applyProtection="1">
      <alignment horizontal="center"/>
    </xf>
    <xf numFmtId="0" fontId="10" fillId="7" borderId="0" xfId="0" applyFont="1" applyFill="1" applyAlignment="1">
      <alignment horizontal="center"/>
    </xf>
    <xf numFmtId="0" fontId="0" fillId="19" borderId="8" xfId="0" applyFill="1" applyBorder="1" applyAlignment="1">
      <alignment horizontal="center"/>
    </xf>
    <xf numFmtId="0" fontId="0" fillId="19" borderId="0" xfId="0" applyFill="1" applyAlignment="1">
      <alignment horizontal="left" vertical="center"/>
    </xf>
    <xf numFmtId="0" fontId="12" fillId="17" borderId="0" xfId="0" applyFont="1" applyFill="1" applyAlignment="1">
      <alignment horizontal="center"/>
    </xf>
    <xf numFmtId="0" fontId="0" fillId="2" borderId="8" xfId="0" applyFill="1" applyBorder="1" applyAlignment="1">
      <alignment horizontal="right"/>
    </xf>
    <xf numFmtId="0" fontId="2" fillId="2" borderId="0" xfId="0" applyFont="1" applyFill="1" applyAlignment="1">
      <alignment horizontal="right"/>
    </xf>
    <xf numFmtId="0" fontId="0" fillId="2" borderId="0" xfId="0" applyFill="1" applyAlignment="1">
      <alignment horizontal="right"/>
    </xf>
    <xf numFmtId="0" fontId="7" fillId="2" borderId="0" xfId="0" applyFont="1" applyFill="1" applyAlignment="1">
      <alignment horizontal="right"/>
    </xf>
    <xf numFmtId="0" fontId="2" fillId="2" borderId="8" xfId="0" applyFont="1" applyFill="1" applyBorder="1" applyAlignment="1">
      <alignment horizontal="right"/>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11" fillId="13" borderId="0" xfId="0" applyFont="1" applyFill="1" applyAlignment="1">
      <alignment horizontal="center"/>
    </xf>
    <xf numFmtId="0" fontId="1" fillId="13" borderId="8" xfId="0" applyFont="1" applyFill="1" applyBorder="1" applyAlignment="1">
      <alignment horizontal="center"/>
    </xf>
    <xf numFmtId="0" fontId="1" fillId="13" borderId="9" xfId="0" applyFont="1" applyFill="1" applyBorder="1" applyAlignment="1">
      <alignment horizontal="center"/>
    </xf>
    <xf numFmtId="0" fontId="3" fillId="15" borderId="10" xfId="0" applyFont="1" applyFill="1" applyBorder="1" applyAlignment="1">
      <alignment horizontal="center"/>
    </xf>
    <xf numFmtId="0" fontId="3" fillId="15" borderId="15" xfId="0" applyFont="1" applyFill="1" applyBorder="1" applyAlignment="1">
      <alignment horizontal="center"/>
    </xf>
    <xf numFmtId="0" fontId="3" fillId="15" borderId="16" xfId="0" applyFont="1" applyFill="1" applyBorder="1" applyAlignment="1">
      <alignment horizontal="center"/>
    </xf>
    <xf numFmtId="0" fontId="0" fillId="2" borderId="3" xfId="0" applyFill="1" applyBorder="1" applyAlignment="1">
      <alignment horizontal="right"/>
    </xf>
    <xf numFmtId="0" fontId="7" fillId="2" borderId="3" xfId="0" applyFont="1" applyFill="1" applyBorder="1" applyAlignment="1">
      <alignment horizontal="right"/>
    </xf>
    <xf numFmtId="0" fontId="14" fillId="16" borderId="0" xfId="0" applyFont="1" applyFill="1" applyAlignment="1">
      <alignment horizontal="center"/>
    </xf>
    <xf numFmtId="0" fontId="13" fillId="9" borderId="7" xfId="0" applyFont="1" applyFill="1" applyBorder="1" applyAlignment="1">
      <alignment horizontal="right"/>
    </xf>
    <xf numFmtId="0" fontId="13" fillId="9" borderId="8" xfId="0" applyFont="1" applyFill="1" applyBorder="1" applyAlignment="1">
      <alignment horizontal="right"/>
    </xf>
    <xf numFmtId="0" fontId="0" fillId="9" borderId="2" xfId="0" applyFill="1" applyBorder="1" applyAlignment="1">
      <alignment horizontal="right"/>
    </xf>
    <xf numFmtId="0" fontId="0" fillId="9" borderId="3" xfId="0" applyFill="1" applyBorder="1" applyAlignment="1">
      <alignment horizontal="right"/>
    </xf>
    <xf numFmtId="0" fontId="0" fillId="9" borderId="5" xfId="0" applyFill="1" applyBorder="1" applyAlignment="1">
      <alignment horizontal="right"/>
    </xf>
    <xf numFmtId="0" fontId="0" fillId="9" borderId="0" xfId="0" applyFill="1" applyAlignment="1">
      <alignment horizontal="right"/>
    </xf>
    <xf numFmtId="0" fontId="0" fillId="9" borderId="0" xfId="0" applyFill="1" applyBorder="1" applyAlignment="1">
      <alignment horizontal="right"/>
    </xf>
    <xf numFmtId="0" fontId="13" fillId="9" borderId="5" xfId="0" applyFont="1" applyFill="1" applyBorder="1" applyAlignment="1">
      <alignment horizontal="right"/>
    </xf>
    <xf numFmtId="0" fontId="13" fillId="9" borderId="0" xfId="0" applyFont="1" applyFill="1" applyBorder="1" applyAlignment="1">
      <alignment horizontal="right"/>
    </xf>
    <xf numFmtId="0" fontId="2" fillId="9" borderId="2" xfId="0" applyFont="1" applyFill="1" applyBorder="1" applyAlignment="1">
      <alignment horizontal="center"/>
    </xf>
    <xf numFmtId="0" fontId="2" fillId="9" borderId="3" xfId="0" applyFont="1" applyFill="1" applyBorder="1" applyAlignment="1">
      <alignment horizontal="center"/>
    </xf>
    <xf numFmtId="0" fontId="2" fillId="9" borderId="4" xfId="0" applyFont="1" applyFill="1" applyBorder="1" applyAlignment="1">
      <alignment horizontal="center"/>
    </xf>
    <xf numFmtId="0" fontId="0" fillId="9" borderId="5" xfId="0" applyFill="1" applyBorder="1" applyAlignment="1">
      <alignment horizontal="center"/>
    </xf>
    <xf numFmtId="0" fontId="0" fillId="9" borderId="0" xfId="0" applyFill="1" applyBorder="1" applyAlignment="1">
      <alignment horizontal="center"/>
    </xf>
    <xf numFmtId="0" fontId="0" fillId="9" borderId="6" xfId="0" applyFill="1" applyBorder="1" applyAlignment="1">
      <alignment horizontal="center"/>
    </xf>
    <xf numFmtId="0" fontId="0" fillId="4" borderId="0" xfId="0" applyFill="1" applyBorder="1" applyAlignment="1">
      <alignment horizontal="right"/>
    </xf>
    <xf numFmtId="0" fontId="0" fillId="3" borderId="0" xfId="0" applyFill="1" applyBorder="1" applyAlignment="1">
      <alignment horizontal="right"/>
    </xf>
    <xf numFmtId="0" fontId="0" fillId="8" borderId="0" xfId="0" applyFill="1" applyBorder="1" applyAlignment="1">
      <alignment horizontal="right"/>
    </xf>
    <xf numFmtId="0" fontId="9" fillId="4" borderId="15" xfId="0" applyFont="1" applyFill="1" applyBorder="1" applyAlignment="1">
      <alignment horizontal="center"/>
    </xf>
    <xf numFmtId="0" fontId="9" fillId="3" borderId="15" xfId="0" applyFont="1" applyFill="1" applyBorder="1" applyAlignment="1">
      <alignment horizontal="center"/>
    </xf>
    <xf numFmtId="0" fontId="9" fillId="8" borderId="15" xfId="0" applyFont="1" applyFill="1" applyBorder="1" applyAlignment="1">
      <alignment horizontal="center"/>
    </xf>
    <xf numFmtId="0" fontId="16" fillId="0" borderId="0" xfId="0" applyFont="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5" fillId="0" borderId="3" xfId="0" applyFont="1" applyBorder="1" applyAlignment="1">
      <alignment horizontal="center" vertical="top"/>
    </xf>
    <xf numFmtId="0" fontId="15" fillId="0" borderId="0" xfId="0" applyFont="1" applyAlignment="1">
      <alignment horizontal="center" vertical="top"/>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31</xdr:row>
      <xdr:rowOff>47624</xdr:rowOff>
    </xdr:from>
    <xdr:to>
      <xdr:col>0</xdr:col>
      <xdr:colOff>576347</xdr:colOff>
      <xdr:row>33</xdr:row>
      <xdr:rowOff>174475</xdr:rowOff>
    </xdr:to>
    <xdr:pic>
      <xdr:nvPicPr>
        <xdr:cNvPr id="2" name="Picture 1" descr="Business Logo clean.jpg"/>
        <xdr:cNvPicPr>
          <a:picLocks noChangeAspect="1"/>
        </xdr:cNvPicPr>
      </xdr:nvPicPr>
      <xdr:blipFill>
        <a:blip xmlns:r="http://schemas.openxmlformats.org/officeDocument/2006/relationships" r:embed="rId1" cstate="print"/>
        <a:stretch>
          <a:fillRect/>
        </a:stretch>
      </xdr:blipFill>
      <xdr:spPr>
        <a:xfrm>
          <a:off x="85725" y="8334374"/>
          <a:ext cx="490622" cy="507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66676</xdr:colOff>
      <xdr:row>27</xdr:row>
      <xdr:rowOff>19050</xdr:rowOff>
    </xdr:from>
    <xdr:to>
      <xdr:col>5</xdr:col>
      <xdr:colOff>220369</xdr:colOff>
      <xdr:row>30</xdr:row>
      <xdr:rowOff>168631</xdr:rowOff>
    </xdr:to>
    <xdr:pic>
      <xdr:nvPicPr>
        <xdr:cNvPr id="2" name="Picture 1" descr="Business Logo clean.jpg"/>
        <xdr:cNvPicPr>
          <a:picLocks noChangeAspect="1"/>
        </xdr:cNvPicPr>
      </xdr:nvPicPr>
      <xdr:blipFill>
        <a:blip xmlns:r="http://schemas.openxmlformats.org/officeDocument/2006/relationships" r:embed="rId1" cstate="print"/>
        <a:stretch>
          <a:fillRect/>
        </a:stretch>
      </xdr:blipFill>
      <xdr:spPr>
        <a:xfrm>
          <a:off x="3105151" y="5638800"/>
          <a:ext cx="696618" cy="721081"/>
        </a:xfrm>
        <a:prstGeom prst="rect">
          <a:avLst/>
        </a:prstGeom>
      </xdr:spPr>
    </xdr:pic>
    <xdr:clientData/>
  </xdr:twoCellAnchor>
  <xdr:twoCellAnchor>
    <xdr:from>
      <xdr:col>4</xdr:col>
      <xdr:colOff>85725</xdr:colOff>
      <xdr:row>59</xdr:row>
      <xdr:rowOff>19050</xdr:rowOff>
    </xdr:from>
    <xdr:to>
      <xdr:col>5</xdr:col>
      <xdr:colOff>239418</xdr:colOff>
      <xdr:row>62</xdr:row>
      <xdr:rowOff>168631</xdr:rowOff>
    </xdr:to>
    <xdr:pic>
      <xdr:nvPicPr>
        <xdr:cNvPr id="3" name="Picture 2" descr="Business Logo clean.jpg"/>
        <xdr:cNvPicPr>
          <a:picLocks noChangeAspect="1"/>
        </xdr:cNvPicPr>
      </xdr:nvPicPr>
      <xdr:blipFill>
        <a:blip xmlns:r="http://schemas.openxmlformats.org/officeDocument/2006/relationships" r:embed="rId1" cstate="print"/>
        <a:stretch>
          <a:fillRect/>
        </a:stretch>
      </xdr:blipFill>
      <xdr:spPr>
        <a:xfrm>
          <a:off x="3124200" y="12211050"/>
          <a:ext cx="696618" cy="721081"/>
        </a:xfrm>
        <a:prstGeom prst="rect">
          <a:avLst/>
        </a:prstGeom>
      </xdr:spPr>
    </xdr:pic>
    <xdr:clientData/>
  </xdr:twoCellAnchor>
  <xdr:twoCellAnchor>
    <xdr:from>
      <xdr:col>4</xdr:col>
      <xdr:colOff>85725</xdr:colOff>
      <xdr:row>76</xdr:row>
      <xdr:rowOff>19050</xdr:rowOff>
    </xdr:from>
    <xdr:to>
      <xdr:col>5</xdr:col>
      <xdr:colOff>239418</xdr:colOff>
      <xdr:row>79</xdr:row>
      <xdr:rowOff>168631</xdr:rowOff>
    </xdr:to>
    <xdr:pic>
      <xdr:nvPicPr>
        <xdr:cNvPr id="4" name="Picture 3" descr="Business Logo clean.jpg"/>
        <xdr:cNvPicPr>
          <a:picLocks noChangeAspect="1"/>
        </xdr:cNvPicPr>
      </xdr:nvPicPr>
      <xdr:blipFill>
        <a:blip xmlns:r="http://schemas.openxmlformats.org/officeDocument/2006/relationships" r:embed="rId1" cstate="print"/>
        <a:stretch>
          <a:fillRect/>
        </a:stretch>
      </xdr:blipFill>
      <xdr:spPr>
        <a:xfrm>
          <a:off x="3124200" y="12211050"/>
          <a:ext cx="696618" cy="7210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504825</xdr:colOff>
      <xdr:row>1</xdr:row>
      <xdr:rowOff>40441</xdr:rowOff>
    </xdr:from>
    <xdr:to>
      <xdr:col>9</xdr:col>
      <xdr:colOff>116054</xdr:colOff>
      <xdr:row>5</xdr:row>
      <xdr:rowOff>0</xdr:rowOff>
    </xdr:to>
    <xdr:pic>
      <xdr:nvPicPr>
        <xdr:cNvPr id="2" name="Picture 1" descr="Business Logo clean.jpg"/>
        <xdr:cNvPicPr>
          <a:picLocks noChangeAspect="1"/>
        </xdr:cNvPicPr>
      </xdr:nvPicPr>
      <xdr:blipFill>
        <a:blip xmlns:r="http://schemas.openxmlformats.org/officeDocument/2006/relationships" r:embed="rId1" cstate="print"/>
        <a:stretch>
          <a:fillRect/>
        </a:stretch>
      </xdr:blipFill>
      <xdr:spPr>
        <a:xfrm>
          <a:off x="4324350" y="230941"/>
          <a:ext cx="697079" cy="721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riplem.us.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34"/>
  <sheetViews>
    <sheetView zoomScaleNormal="100" workbookViewId="0">
      <selection activeCell="F20" sqref="F20"/>
    </sheetView>
  </sheetViews>
  <sheetFormatPr defaultRowHeight="15"/>
  <cols>
    <col min="2" max="2" width="15.7109375" customWidth="1"/>
    <col min="3" max="3" width="13.28515625" customWidth="1"/>
    <col min="4" max="4" width="12.28515625" customWidth="1"/>
    <col min="5" max="5" width="18.85546875" customWidth="1"/>
  </cols>
  <sheetData>
    <row r="1" spans="1:8">
      <c r="A1" s="114" t="s">
        <v>63</v>
      </c>
      <c r="B1" s="114"/>
      <c r="C1" s="114"/>
      <c r="D1" s="114"/>
      <c r="E1" s="114"/>
      <c r="F1" s="114"/>
      <c r="G1" s="114"/>
      <c r="H1" s="114"/>
    </row>
    <row r="2" spans="1:8">
      <c r="A2" s="114"/>
      <c r="B2" s="114"/>
      <c r="C2" s="114"/>
      <c r="D2" s="114"/>
      <c r="E2" s="114"/>
      <c r="F2" s="114"/>
      <c r="G2" s="114"/>
      <c r="H2" s="114"/>
    </row>
    <row r="3" spans="1:8">
      <c r="A3" s="114"/>
      <c r="B3" s="114"/>
      <c r="C3" s="114"/>
      <c r="D3" s="114"/>
      <c r="E3" s="114"/>
      <c r="F3" s="114"/>
      <c r="G3" s="114"/>
      <c r="H3" s="114"/>
    </row>
    <row r="4" spans="1:8">
      <c r="A4" s="114"/>
      <c r="B4" s="114"/>
      <c r="C4" s="114"/>
      <c r="D4" s="114"/>
      <c r="E4" s="114"/>
      <c r="F4" s="114"/>
      <c r="G4" s="114"/>
      <c r="H4" s="114"/>
    </row>
    <row r="5" spans="1:8">
      <c r="A5" s="93"/>
      <c r="B5" s="93"/>
      <c r="C5" s="93"/>
      <c r="D5" s="93"/>
      <c r="E5" s="93"/>
      <c r="F5" s="93"/>
      <c r="G5" s="93"/>
      <c r="H5" s="93"/>
    </row>
    <row r="6" spans="1:8">
      <c r="A6" s="93"/>
      <c r="B6" s="112" t="s">
        <v>64</v>
      </c>
      <c r="C6" s="112"/>
      <c r="D6" s="112"/>
      <c r="E6" s="112"/>
      <c r="F6" s="112"/>
      <c r="G6" s="112"/>
      <c r="H6" s="93"/>
    </row>
    <row r="7" spans="1:8">
      <c r="A7" s="93"/>
      <c r="B7" s="112"/>
      <c r="C7" s="112"/>
      <c r="D7" s="112"/>
      <c r="E7" s="112"/>
      <c r="F7" s="112"/>
      <c r="G7" s="112"/>
      <c r="H7" s="93"/>
    </row>
    <row r="8" spans="1:8">
      <c r="A8" s="93"/>
      <c r="B8" s="112" t="s">
        <v>66</v>
      </c>
      <c r="C8" s="112"/>
      <c r="D8" s="112"/>
      <c r="E8" s="112"/>
      <c r="F8" s="112"/>
      <c r="G8" s="112"/>
      <c r="H8" s="93"/>
    </row>
    <row r="9" spans="1:8" ht="33" customHeight="1">
      <c r="A9" s="93"/>
      <c r="B9" s="112" t="s">
        <v>67</v>
      </c>
      <c r="C9" s="112"/>
      <c r="D9" s="112"/>
      <c r="E9" s="112"/>
      <c r="F9" s="112"/>
      <c r="G9" s="112"/>
      <c r="H9" s="93"/>
    </row>
    <row r="10" spans="1:8">
      <c r="A10" s="93"/>
      <c r="B10" s="109"/>
      <c r="C10" s="109"/>
      <c r="D10" s="109"/>
      <c r="E10" s="109"/>
      <c r="F10" s="109"/>
      <c r="G10" s="109"/>
      <c r="H10" s="93"/>
    </row>
    <row r="11" spans="1:8">
      <c r="A11" s="93"/>
      <c r="B11" s="117" t="s">
        <v>68</v>
      </c>
      <c r="C11" s="117"/>
      <c r="D11" s="117"/>
      <c r="E11" s="117"/>
      <c r="F11" s="117"/>
      <c r="G11" s="117"/>
      <c r="H11" s="93"/>
    </row>
    <row r="12" spans="1:8">
      <c r="A12" s="93"/>
      <c r="B12" s="118" t="s">
        <v>69</v>
      </c>
      <c r="C12" s="118"/>
      <c r="D12" s="118"/>
      <c r="E12" s="118"/>
      <c r="F12" s="118"/>
      <c r="G12" s="118"/>
      <c r="H12" s="93"/>
    </row>
    <row r="13" spans="1:8" ht="41.25" customHeight="1">
      <c r="A13" s="93"/>
      <c r="B13" s="111" t="s">
        <v>75</v>
      </c>
      <c r="C13" s="111"/>
      <c r="D13" s="111"/>
      <c r="E13" s="111"/>
      <c r="F13" s="111"/>
      <c r="G13" s="111"/>
      <c r="H13" s="93"/>
    </row>
    <row r="14" spans="1:8" ht="51.75" customHeight="1">
      <c r="A14" s="93"/>
      <c r="B14" s="111" t="s">
        <v>74</v>
      </c>
      <c r="C14" s="111"/>
      <c r="D14" s="111"/>
      <c r="E14" s="111"/>
      <c r="F14" s="111"/>
      <c r="G14" s="111"/>
      <c r="H14" s="93"/>
    </row>
    <row r="15" spans="1:8" ht="34.5" customHeight="1">
      <c r="A15" s="93"/>
      <c r="B15" s="111" t="s">
        <v>70</v>
      </c>
      <c r="C15" s="111"/>
      <c r="D15" s="111"/>
      <c r="E15" s="111"/>
      <c r="F15" s="111"/>
      <c r="G15" s="111"/>
      <c r="H15" s="93"/>
    </row>
    <row r="16" spans="1:8" ht="45.75" customHeight="1">
      <c r="A16" s="93"/>
      <c r="B16" s="111" t="s">
        <v>73</v>
      </c>
      <c r="C16" s="111"/>
      <c r="D16" s="111"/>
      <c r="E16" s="111"/>
      <c r="F16" s="111"/>
      <c r="G16" s="111"/>
      <c r="H16" s="93"/>
    </row>
    <row r="17" spans="1:8" ht="45.75" customHeight="1">
      <c r="A17" s="93"/>
      <c r="B17" s="111" t="s">
        <v>71</v>
      </c>
      <c r="C17" s="111"/>
      <c r="D17" s="111"/>
      <c r="E17" s="111"/>
      <c r="F17" s="111"/>
      <c r="G17" s="111"/>
      <c r="H17" s="93"/>
    </row>
    <row r="18" spans="1:8">
      <c r="A18" s="93"/>
      <c r="B18" s="110"/>
      <c r="C18" s="110"/>
      <c r="D18" s="110"/>
      <c r="E18" s="110"/>
      <c r="F18" s="110"/>
      <c r="G18" s="110"/>
      <c r="H18" s="93"/>
    </row>
    <row r="19" spans="1:8">
      <c r="A19" s="93"/>
      <c r="B19" s="93"/>
      <c r="C19" s="93"/>
      <c r="D19" s="113" t="s">
        <v>61</v>
      </c>
      <c r="E19" s="113"/>
      <c r="F19" s="113"/>
      <c r="G19" s="113"/>
      <c r="H19" s="93"/>
    </row>
    <row r="20" spans="1:8">
      <c r="A20" s="93"/>
      <c r="B20" s="93"/>
      <c r="C20" s="93"/>
      <c r="D20" s="107"/>
      <c r="E20" s="76" t="s">
        <v>65</v>
      </c>
      <c r="F20" s="108">
        <v>0.16</v>
      </c>
      <c r="G20" s="107"/>
      <c r="H20" s="93"/>
    </row>
    <row r="21" spans="1:8">
      <c r="A21" s="93"/>
      <c r="B21" s="93"/>
      <c r="C21" s="93"/>
      <c r="D21" s="93"/>
      <c r="E21" s="93"/>
      <c r="F21" s="93"/>
      <c r="G21" s="93"/>
      <c r="H21" s="93"/>
    </row>
    <row r="22" spans="1:8">
      <c r="A22" s="93"/>
      <c r="B22" s="93"/>
      <c r="C22" s="93"/>
      <c r="D22" s="93"/>
      <c r="E22" s="93"/>
      <c r="F22" s="93"/>
      <c r="G22" s="93"/>
      <c r="H22" s="93"/>
    </row>
    <row r="23" spans="1:8">
      <c r="A23" s="93"/>
      <c r="B23" s="93"/>
      <c r="C23" s="93"/>
      <c r="D23" s="93"/>
      <c r="E23" s="93"/>
      <c r="F23" s="93"/>
      <c r="G23" s="93"/>
      <c r="H23" s="93"/>
    </row>
    <row r="24" spans="1:8">
      <c r="A24" s="93"/>
      <c r="B24" s="93"/>
      <c r="C24" s="93"/>
      <c r="D24" s="93"/>
      <c r="E24" s="93"/>
      <c r="F24" s="93"/>
      <c r="G24" s="93"/>
      <c r="H24" s="93"/>
    </row>
    <row r="25" spans="1:8">
      <c r="A25" s="93"/>
      <c r="B25" s="93"/>
      <c r="C25" s="93"/>
      <c r="D25" s="93"/>
      <c r="E25" s="93"/>
      <c r="F25" s="93"/>
      <c r="G25" s="93"/>
      <c r="H25" s="93"/>
    </row>
    <row r="26" spans="1:8">
      <c r="A26" s="93"/>
      <c r="B26" s="93"/>
      <c r="C26" s="93"/>
      <c r="D26" s="93"/>
      <c r="E26" s="93"/>
      <c r="F26" s="93"/>
      <c r="G26" s="93"/>
      <c r="H26" s="93"/>
    </row>
    <row r="27" spans="1:8">
      <c r="A27" s="93"/>
      <c r="B27" s="93"/>
      <c r="C27" s="93"/>
      <c r="D27" s="93"/>
      <c r="E27" s="93"/>
      <c r="F27" s="93"/>
      <c r="G27" s="93"/>
      <c r="H27" s="93"/>
    </row>
    <row r="28" spans="1:8">
      <c r="A28" s="93"/>
      <c r="B28" s="93"/>
      <c r="C28" s="93"/>
      <c r="D28" s="93"/>
      <c r="E28" s="93"/>
      <c r="F28" s="93"/>
      <c r="G28" s="93"/>
      <c r="H28" s="93"/>
    </row>
    <row r="29" spans="1:8">
      <c r="A29" s="93"/>
      <c r="B29" s="112" t="s">
        <v>72</v>
      </c>
      <c r="C29" s="112"/>
      <c r="D29" s="112"/>
      <c r="E29" s="112"/>
      <c r="F29" s="112"/>
      <c r="G29" s="112"/>
      <c r="H29" s="93"/>
    </row>
    <row r="30" spans="1:8">
      <c r="A30" s="93"/>
      <c r="B30" s="112"/>
      <c r="C30" s="112"/>
      <c r="D30" s="112"/>
      <c r="E30" s="112"/>
      <c r="F30" s="112"/>
      <c r="G30" s="112"/>
      <c r="H30" s="93"/>
    </row>
    <row r="31" spans="1:8" ht="40.5" customHeight="1">
      <c r="A31" s="93"/>
      <c r="B31" s="112"/>
      <c r="C31" s="112"/>
      <c r="D31" s="112"/>
      <c r="E31" s="112"/>
      <c r="F31" s="112"/>
      <c r="G31" s="112"/>
      <c r="H31" s="93"/>
    </row>
    <row r="32" spans="1:8">
      <c r="A32" s="93"/>
      <c r="B32" s="93"/>
      <c r="C32" s="93"/>
      <c r="D32" s="93"/>
      <c r="E32" s="93"/>
      <c r="F32" s="93"/>
      <c r="G32" s="93"/>
      <c r="H32" s="93"/>
    </row>
    <row r="33" spans="1:8">
      <c r="A33" s="93"/>
      <c r="B33" s="110"/>
      <c r="C33" s="110"/>
      <c r="D33" s="110"/>
      <c r="E33" s="110"/>
      <c r="F33" s="110"/>
      <c r="G33" s="110"/>
      <c r="H33" s="93"/>
    </row>
    <row r="34" spans="1:8" ht="18.75">
      <c r="A34" s="93"/>
      <c r="B34" s="115" t="s">
        <v>62</v>
      </c>
      <c r="C34" s="116"/>
      <c r="D34" s="116"/>
      <c r="E34" s="116"/>
      <c r="F34" s="116"/>
      <c r="G34" s="116"/>
      <c r="H34" s="93"/>
    </row>
  </sheetData>
  <sheetProtection sheet="1" objects="1" scenarios="1" selectLockedCells="1"/>
  <mergeCells count="16">
    <mergeCell ref="A1:H4"/>
    <mergeCell ref="B34:G34"/>
    <mergeCell ref="B6:G7"/>
    <mergeCell ref="B8:G8"/>
    <mergeCell ref="B9:G9"/>
    <mergeCell ref="B11:G11"/>
    <mergeCell ref="B12:G12"/>
    <mergeCell ref="B15:G15"/>
    <mergeCell ref="B18:G18"/>
    <mergeCell ref="B13:G13"/>
    <mergeCell ref="B14:G14"/>
    <mergeCell ref="B17:G17"/>
    <mergeCell ref="B33:G33"/>
    <mergeCell ref="B29:G31"/>
    <mergeCell ref="B16:G16"/>
    <mergeCell ref="D19:G19"/>
  </mergeCells>
  <hyperlinks>
    <hyperlink ref="B34" r:id="rId1"/>
  </hyperlinks>
  <pageMargins left="0.25" right="0.25"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dimension ref="A1:M98"/>
  <sheetViews>
    <sheetView tabSelected="1" showRuler="0" zoomScaleNormal="100" workbookViewId="0">
      <selection activeCell="G39" sqref="G39"/>
    </sheetView>
  </sheetViews>
  <sheetFormatPr defaultRowHeight="15"/>
  <cols>
    <col min="1" max="1" width="3.5703125" customWidth="1"/>
    <col min="2" max="2" width="4.42578125" customWidth="1"/>
    <col min="3" max="3" width="28.140625" customWidth="1"/>
    <col min="4" max="4" width="9.42578125" customWidth="1"/>
    <col min="5" max="5" width="8.140625" customWidth="1"/>
    <col min="6" max="6" width="10.7109375" customWidth="1"/>
    <col min="7" max="7" width="9.28515625" customWidth="1"/>
    <col min="8" max="9" width="9.7109375" customWidth="1"/>
    <col min="10" max="10" width="13" customWidth="1"/>
    <col min="11" max="11" width="10.85546875" customWidth="1"/>
    <col min="12" max="12" width="13.140625" customWidth="1"/>
    <col min="13" max="13" width="3.5703125" customWidth="1"/>
    <col min="14" max="19" width="0" hidden="1" customWidth="1"/>
  </cols>
  <sheetData>
    <row r="1" spans="1:13">
      <c r="A1" s="71"/>
      <c r="B1" s="71"/>
      <c r="C1" s="71"/>
      <c r="D1" s="71"/>
      <c r="E1" s="71"/>
      <c r="F1" s="71"/>
      <c r="G1" s="71"/>
      <c r="H1" s="71"/>
      <c r="I1" s="71"/>
      <c r="J1" s="71"/>
      <c r="K1" s="71"/>
      <c r="L1" s="71"/>
      <c r="M1" s="71"/>
    </row>
    <row r="2" spans="1:13">
      <c r="A2" s="71"/>
      <c r="B2" s="71"/>
      <c r="C2" s="71"/>
      <c r="D2" s="71"/>
      <c r="E2" s="71"/>
      <c r="F2" s="71"/>
      <c r="G2" s="71"/>
      <c r="H2" s="71"/>
      <c r="I2" s="71"/>
      <c r="J2" s="71"/>
      <c r="K2" s="71"/>
      <c r="L2" s="71"/>
      <c r="M2" s="71"/>
    </row>
    <row r="3" spans="1:13" ht="18.75">
      <c r="A3" s="71"/>
      <c r="B3" s="127" t="s">
        <v>34</v>
      </c>
      <c r="C3" s="127"/>
      <c r="D3" s="127"/>
      <c r="E3" s="127"/>
      <c r="F3" s="127"/>
      <c r="G3" s="127"/>
      <c r="H3" s="127"/>
      <c r="I3" s="127"/>
      <c r="J3" s="127"/>
      <c r="K3" s="127"/>
      <c r="L3" s="127"/>
      <c r="M3" s="71"/>
    </row>
    <row r="4" spans="1:13">
      <c r="A4" s="71"/>
      <c r="B4" s="128" t="s">
        <v>29</v>
      </c>
      <c r="C4" s="128"/>
      <c r="D4" s="128"/>
      <c r="E4" s="128"/>
      <c r="F4" s="128"/>
      <c r="G4" s="129"/>
      <c r="H4" s="130" t="s">
        <v>22</v>
      </c>
      <c r="I4" s="131"/>
      <c r="J4" s="131"/>
      <c r="K4" s="131"/>
      <c r="L4" s="132"/>
      <c r="M4" s="71"/>
    </row>
    <row r="5" spans="1:13" s="1" customFormat="1" ht="45.75" customHeight="1" thickBot="1">
      <c r="A5" s="72"/>
      <c r="B5" s="62" t="s">
        <v>28</v>
      </c>
      <c r="C5" s="62" t="s">
        <v>1</v>
      </c>
      <c r="D5" s="62" t="s">
        <v>31</v>
      </c>
      <c r="E5" s="62" t="s">
        <v>2</v>
      </c>
      <c r="F5" s="62" t="s">
        <v>32</v>
      </c>
      <c r="G5" s="62" t="s">
        <v>0</v>
      </c>
      <c r="H5" s="61" t="s">
        <v>24</v>
      </c>
      <c r="I5" s="60" t="s">
        <v>23</v>
      </c>
      <c r="J5" s="60" t="s">
        <v>27</v>
      </c>
      <c r="K5" s="60" t="s">
        <v>25</v>
      </c>
      <c r="L5" s="60" t="s">
        <v>26</v>
      </c>
      <c r="M5" s="72"/>
    </row>
    <row r="6" spans="1:13" ht="15.75" thickTop="1">
      <c r="A6" s="71"/>
      <c r="B6" s="24">
        <v>1</v>
      </c>
      <c r="C6" s="65"/>
      <c r="D6" s="68">
        <v>17.97</v>
      </c>
      <c r="E6" s="65">
        <v>10</v>
      </c>
      <c r="F6" s="69">
        <f>E6*D6</f>
        <v>179.7</v>
      </c>
      <c r="G6" s="65">
        <v>9</v>
      </c>
      <c r="H6" s="75">
        <v>8</v>
      </c>
      <c r="I6" s="63">
        <f>(((G6/1000)*31)*H6)*E6</f>
        <v>22.319999999999997</v>
      </c>
      <c r="J6" s="64">
        <f>I6*Instructions!F20</f>
        <v>3.5711999999999997</v>
      </c>
      <c r="K6" s="63">
        <f>(((G6/1000)*H6)*365)*E6</f>
        <v>262.79999999999995</v>
      </c>
      <c r="L6" s="64">
        <f>K6*Instructions!F20</f>
        <v>42.047999999999995</v>
      </c>
      <c r="M6" s="71"/>
    </row>
    <row r="7" spans="1:13">
      <c r="A7" s="71"/>
      <c r="B7" s="3">
        <v>2</v>
      </c>
      <c r="C7" s="66"/>
      <c r="D7" s="68">
        <v>0</v>
      </c>
      <c r="E7" s="66">
        <v>0</v>
      </c>
      <c r="F7" s="69">
        <f t="shared" ref="F7:F25" si="0">E7*D7</f>
        <v>0</v>
      </c>
      <c r="G7" s="66">
        <v>0</v>
      </c>
      <c r="H7" s="55">
        <v>0</v>
      </c>
      <c r="I7" s="63">
        <f t="shared" ref="I7:I25" si="1">(((G7/1000)*31)*H7)*E7</f>
        <v>0</v>
      </c>
      <c r="J7" s="4">
        <f>I7*Instructions!F20</f>
        <v>0</v>
      </c>
      <c r="K7" s="63">
        <f t="shared" ref="K7:K25" si="2">(((G7/1000)*H7)*365)*E7</f>
        <v>0</v>
      </c>
      <c r="L7" s="4">
        <f>K7*Instructions!F20</f>
        <v>0</v>
      </c>
      <c r="M7" s="71"/>
    </row>
    <row r="8" spans="1:13">
      <c r="A8" s="71"/>
      <c r="B8" s="3">
        <v>3</v>
      </c>
      <c r="C8" s="66"/>
      <c r="D8" s="68">
        <v>0</v>
      </c>
      <c r="E8" s="66">
        <v>0</v>
      </c>
      <c r="F8" s="69">
        <f t="shared" si="0"/>
        <v>0</v>
      </c>
      <c r="G8" s="66">
        <v>0</v>
      </c>
      <c r="H8" s="55">
        <v>0</v>
      </c>
      <c r="I8" s="63">
        <f t="shared" si="1"/>
        <v>0</v>
      </c>
      <c r="J8" s="4">
        <f>I8*Instructions!F20</f>
        <v>0</v>
      </c>
      <c r="K8" s="63">
        <f t="shared" si="2"/>
        <v>0</v>
      </c>
      <c r="L8" s="4">
        <f>K8*Instructions!F20</f>
        <v>0</v>
      </c>
      <c r="M8" s="71"/>
    </row>
    <row r="9" spans="1:13">
      <c r="A9" s="71"/>
      <c r="B9" s="3">
        <v>4</v>
      </c>
      <c r="C9" s="66"/>
      <c r="D9" s="68">
        <v>0</v>
      </c>
      <c r="E9" s="66">
        <v>0</v>
      </c>
      <c r="F9" s="69">
        <f t="shared" si="0"/>
        <v>0</v>
      </c>
      <c r="G9" s="66">
        <v>0</v>
      </c>
      <c r="H9" s="55">
        <v>0</v>
      </c>
      <c r="I9" s="63">
        <f t="shared" si="1"/>
        <v>0</v>
      </c>
      <c r="J9" s="4">
        <f>I9*Instructions!F20</f>
        <v>0</v>
      </c>
      <c r="K9" s="63">
        <f t="shared" si="2"/>
        <v>0</v>
      </c>
      <c r="L9" s="4">
        <f>K9*Instructions!F20</f>
        <v>0</v>
      </c>
      <c r="M9" s="71"/>
    </row>
    <row r="10" spans="1:13">
      <c r="A10" s="71"/>
      <c r="B10" s="3">
        <v>5</v>
      </c>
      <c r="C10" s="66"/>
      <c r="D10" s="68">
        <v>0</v>
      </c>
      <c r="E10" s="66">
        <v>0</v>
      </c>
      <c r="F10" s="69">
        <f t="shared" si="0"/>
        <v>0</v>
      </c>
      <c r="G10" s="66">
        <v>0</v>
      </c>
      <c r="H10" s="55">
        <v>0</v>
      </c>
      <c r="I10" s="63">
        <f t="shared" si="1"/>
        <v>0</v>
      </c>
      <c r="J10" s="4">
        <f>I10*Instructions!F20</f>
        <v>0</v>
      </c>
      <c r="K10" s="63">
        <f t="shared" si="2"/>
        <v>0</v>
      </c>
      <c r="L10" s="4">
        <f>K10*Instructions!F20</f>
        <v>0</v>
      </c>
      <c r="M10" s="71"/>
    </row>
    <row r="11" spans="1:13">
      <c r="A11" s="71"/>
      <c r="B11" s="3">
        <v>6</v>
      </c>
      <c r="C11" s="66"/>
      <c r="D11" s="68">
        <v>0</v>
      </c>
      <c r="E11" s="66">
        <v>0</v>
      </c>
      <c r="F11" s="69">
        <f t="shared" si="0"/>
        <v>0</v>
      </c>
      <c r="G11" s="66">
        <v>0</v>
      </c>
      <c r="H11" s="55">
        <v>0</v>
      </c>
      <c r="I11" s="63">
        <f t="shared" si="1"/>
        <v>0</v>
      </c>
      <c r="J11" s="4">
        <f>I11*Instructions!F20</f>
        <v>0</v>
      </c>
      <c r="K11" s="63">
        <f t="shared" si="2"/>
        <v>0</v>
      </c>
      <c r="L11" s="4">
        <f>K11*Instructions!F20</f>
        <v>0</v>
      </c>
      <c r="M11" s="71"/>
    </row>
    <row r="12" spans="1:13">
      <c r="A12" s="71"/>
      <c r="B12" s="3">
        <v>7</v>
      </c>
      <c r="C12" s="66"/>
      <c r="D12" s="68">
        <v>0</v>
      </c>
      <c r="E12" s="66">
        <v>0</v>
      </c>
      <c r="F12" s="69">
        <f t="shared" si="0"/>
        <v>0</v>
      </c>
      <c r="G12" s="66">
        <v>0</v>
      </c>
      <c r="H12" s="55">
        <v>0</v>
      </c>
      <c r="I12" s="63">
        <f t="shared" si="1"/>
        <v>0</v>
      </c>
      <c r="J12" s="4">
        <f>I12*Instructions!F20</f>
        <v>0</v>
      </c>
      <c r="K12" s="63">
        <f t="shared" si="2"/>
        <v>0</v>
      </c>
      <c r="L12" s="4">
        <f>K12*Instructions!F20</f>
        <v>0</v>
      </c>
      <c r="M12" s="71"/>
    </row>
    <row r="13" spans="1:13">
      <c r="A13" s="71"/>
      <c r="B13" s="3">
        <v>8</v>
      </c>
      <c r="C13" s="66"/>
      <c r="D13" s="68">
        <v>0</v>
      </c>
      <c r="E13" s="66">
        <v>0</v>
      </c>
      <c r="F13" s="69">
        <f t="shared" si="0"/>
        <v>0</v>
      </c>
      <c r="G13" s="66">
        <v>0</v>
      </c>
      <c r="H13" s="55">
        <v>0</v>
      </c>
      <c r="I13" s="63">
        <f t="shared" si="1"/>
        <v>0</v>
      </c>
      <c r="J13" s="4">
        <f>I13*Instructions!F20</f>
        <v>0</v>
      </c>
      <c r="K13" s="63">
        <f t="shared" si="2"/>
        <v>0</v>
      </c>
      <c r="L13" s="4">
        <f>K13*Instructions!F20</f>
        <v>0</v>
      </c>
      <c r="M13" s="71"/>
    </row>
    <row r="14" spans="1:13">
      <c r="A14" s="71"/>
      <c r="B14" s="3">
        <v>9</v>
      </c>
      <c r="C14" s="66"/>
      <c r="D14" s="68">
        <v>0</v>
      </c>
      <c r="E14" s="66">
        <v>0</v>
      </c>
      <c r="F14" s="69">
        <f t="shared" si="0"/>
        <v>0</v>
      </c>
      <c r="G14" s="66">
        <v>0</v>
      </c>
      <c r="H14" s="55">
        <v>0</v>
      </c>
      <c r="I14" s="63">
        <f t="shared" si="1"/>
        <v>0</v>
      </c>
      <c r="J14" s="4">
        <f>I14*Instructions!F20</f>
        <v>0</v>
      </c>
      <c r="K14" s="63">
        <f t="shared" si="2"/>
        <v>0</v>
      </c>
      <c r="L14" s="4">
        <f>K14*Instructions!F20</f>
        <v>0</v>
      </c>
      <c r="M14" s="71"/>
    </row>
    <row r="15" spans="1:13">
      <c r="A15" s="71"/>
      <c r="B15" s="3">
        <v>10</v>
      </c>
      <c r="C15" s="66"/>
      <c r="D15" s="68">
        <v>0</v>
      </c>
      <c r="E15" s="66">
        <v>0</v>
      </c>
      <c r="F15" s="69">
        <f t="shared" si="0"/>
        <v>0</v>
      </c>
      <c r="G15" s="66">
        <v>0</v>
      </c>
      <c r="H15" s="55">
        <v>0</v>
      </c>
      <c r="I15" s="63">
        <f t="shared" si="1"/>
        <v>0</v>
      </c>
      <c r="J15" s="4">
        <f>I15*Instructions!F20</f>
        <v>0</v>
      </c>
      <c r="K15" s="63">
        <f t="shared" si="2"/>
        <v>0</v>
      </c>
      <c r="L15" s="4">
        <f>K15*Instructions!F20</f>
        <v>0</v>
      </c>
      <c r="M15" s="71"/>
    </row>
    <row r="16" spans="1:13">
      <c r="A16" s="71"/>
      <c r="B16" s="3">
        <v>11</v>
      </c>
      <c r="C16" s="66"/>
      <c r="D16" s="68">
        <v>0</v>
      </c>
      <c r="E16" s="66">
        <v>0</v>
      </c>
      <c r="F16" s="69">
        <f t="shared" si="0"/>
        <v>0</v>
      </c>
      <c r="G16" s="66">
        <v>0</v>
      </c>
      <c r="H16" s="55">
        <v>0</v>
      </c>
      <c r="I16" s="63">
        <f t="shared" si="1"/>
        <v>0</v>
      </c>
      <c r="J16" s="4">
        <f>I16*Instructions!F20</f>
        <v>0</v>
      </c>
      <c r="K16" s="63">
        <f t="shared" si="2"/>
        <v>0</v>
      </c>
      <c r="L16" s="4">
        <f>K16*Instructions!F20</f>
        <v>0</v>
      </c>
      <c r="M16" s="71"/>
    </row>
    <row r="17" spans="1:13">
      <c r="A17" s="71"/>
      <c r="B17" s="3">
        <v>12</v>
      </c>
      <c r="C17" s="66"/>
      <c r="D17" s="68">
        <v>0</v>
      </c>
      <c r="E17" s="66">
        <v>0</v>
      </c>
      <c r="F17" s="69">
        <f t="shared" si="0"/>
        <v>0</v>
      </c>
      <c r="G17" s="66">
        <v>0</v>
      </c>
      <c r="H17" s="55">
        <v>0</v>
      </c>
      <c r="I17" s="63">
        <f t="shared" si="1"/>
        <v>0</v>
      </c>
      <c r="J17" s="4">
        <f>I17*Instructions!F20</f>
        <v>0</v>
      </c>
      <c r="K17" s="63">
        <f t="shared" si="2"/>
        <v>0</v>
      </c>
      <c r="L17" s="4">
        <f>K17*Instructions!F20</f>
        <v>0</v>
      </c>
      <c r="M17" s="71"/>
    </row>
    <row r="18" spans="1:13">
      <c r="A18" s="71"/>
      <c r="B18" s="3">
        <v>13</v>
      </c>
      <c r="C18" s="66"/>
      <c r="D18" s="68">
        <v>0</v>
      </c>
      <c r="E18" s="66">
        <v>0</v>
      </c>
      <c r="F18" s="69">
        <f t="shared" si="0"/>
        <v>0</v>
      </c>
      <c r="G18" s="66">
        <v>0</v>
      </c>
      <c r="H18" s="55">
        <v>0</v>
      </c>
      <c r="I18" s="63">
        <f t="shared" si="1"/>
        <v>0</v>
      </c>
      <c r="J18" s="4">
        <f>I18*Instructions!F20</f>
        <v>0</v>
      </c>
      <c r="K18" s="63">
        <f t="shared" si="2"/>
        <v>0</v>
      </c>
      <c r="L18" s="4">
        <f>K18*Instructions!F20</f>
        <v>0</v>
      </c>
      <c r="M18" s="71"/>
    </row>
    <row r="19" spans="1:13">
      <c r="A19" s="71"/>
      <c r="B19" s="3">
        <v>14</v>
      </c>
      <c r="C19" s="66"/>
      <c r="D19" s="68">
        <v>0</v>
      </c>
      <c r="E19" s="66">
        <v>0</v>
      </c>
      <c r="F19" s="69">
        <f t="shared" si="0"/>
        <v>0</v>
      </c>
      <c r="G19" s="66">
        <v>0</v>
      </c>
      <c r="H19" s="55">
        <v>0</v>
      </c>
      <c r="I19" s="63">
        <f t="shared" si="1"/>
        <v>0</v>
      </c>
      <c r="J19" s="4">
        <f>I19*Instructions!F20</f>
        <v>0</v>
      </c>
      <c r="K19" s="63">
        <f t="shared" si="2"/>
        <v>0</v>
      </c>
      <c r="L19" s="4">
        <f>K19*Instructions!F20</f>
        <v>0</v>
      </c>
      <c r="M19" s="71"/>
    </row>
    <row r="20" spans="1:13">
      <c r="A20" s="71"/>
      <c r="B20" s="3">
        <v>15</v>
      </c>
      <c r="C20" s="66"/>
      <c r="D20" s="68">
        <v>0</v>
      </c>
      <c r="E20" s="66">
        <v>0</v>
      </c>
      <c r="F20" s="69">
        <f t="shared" si="0"/>
        <v>0</v>
      </c>
      <c r="G20" s="66">
        <v>0</v>
      </c>
      <c r="H20" s="55">
        <v>0</v>
      </c>
      <c r="I20" s="63">
        <f t="shared" si="1"/>
        <v>0</v>
      </c>
      <c r="J20" s="4">
        <f>I20*Instructions!F20</f>
        <v>0</v>
      </c>
      <c r="K20" s="63">
        <f t="shared" si="2"/>
        <v>0</v>
      </c>
      <c r="L20" s="4">
        <f>K20*Instructions!F20</f>
        <v>0</v>
      </c>
      <c r="M20" s="71"/>
    </row>
    <row r="21" spans="1:13">
      <c r="A21" s="71"/>
      <c r="B21" s="3">
        <v>16</v>
      </c>
      <c r="C21" s="66"/>
      <c r="D21" s="68">
        <v>0</v>
      </c>
      <c r="E21" s="66">
        <v>0</v>
      </c>
      <c r="F21" s="69">
        <f t="shared" si="0"/>
        <v>0</v>
      </c>
      <c r="G21" s="66">
        <v>0</v>
      </c>
      <c r="H21" s="55">
        <v>0</v>
      </c>
      <c r="I21" s="63">
        <f t="shared" si="1"/>
        <v>0</v>
      </c>
      <c r="J21" s="4">
        <f>I21*Instructions!F20</f>
        <v>0</v>
      </c>
      <c r="K21" s="63">
        <f t="shared" si="2"/>
        <v>0</v>
      </c>
      <c r="L21" s="4">
        <f>K21*Instructions!F20</f>
        <v>0</v>
      </c>
      <c r="M21" s="71"/>
    </row>
    <row r="22" spans="1:13">
      <c r="A22" s="71"/>
      <c r="B22" s="3">
        <v>17</v>
      </c>
      <c r="C22" s="66"/>
      <c r="D22" s="68">
        <v>0</v>
      </c>
      <c r="E22" s="66">
        <v>0</v>
      </c>
      <c r="F22" s="69">
        <f t="shared" si="0"/>
        <v>0</v>
      </c>
      <c r="G22" s="66">
        <v>0</v>
      </c>
      <c r="H22" s="55">
        <v>0</v>
      </c>
      <c r="I22" s="63">
        <f t="shared" si="1"/>
        <v>0</v>
      </c>
      <c r="J22" s="4">
        <f>I22*Instructions!F20</f>
        <v>0</v>
      </c>
      <c r="K22" s="63">
        <f t="shared" si="2"/>
        <v>0</v>
      </c>
      <c r="L22" s="4">
        <f>K22*Instructions!F20</f>
        <v>0</v>
      </c>
      <c r="M22" s="71"/>
    </row>
    <row r="23" spans="1:13">
      <c r="A23" s="71"/>
      <c r="B23" s="3">
        <v>18</v>
      </c>
      <c r="C23" s="66"/>
      <c r="D23" s="68">
        <v>0</v>
      </c>
      <c r="E23" s="66">
        <v>0</v>
      </c>
      <c r="F23" s="69">
        <f t="shared" si="0"/>
        <v>0</v>
      </c>
      <c r="G23" s="66">
        <v>0</v>
      </c>
      <c r="H23" s="55">
        <v>0</v>
      </c>
      <c r="I23" s="63">
        <f t="shared" si="1"/>
        <v>0</v>
      </c>
      <c r="J23" s="4">
        <f>I23*Instructions!F20</f>
        <v>0</v>
      </c>
      <c r="K23" s="63">
        <f t="shared" si="2"/>
        <v>0</v>
      </c>
      <c r="L23" s="4">
        <f>K23*Instructions!F20</f>
        <v>0</v>
      </c>
      <c r="M23" s="71"/>
    </row>
    <row r="24" spans="1:13">
      <c r="A24" s="71"/>
      <c r="B24" s="3">
        <v>19</v>
      </c>
      <c r="C24" s="66"/>
      <c r="D24" s="68">
        <v>0</v>
      </c>
      <c r="E24" s="66">
        <v>0</v>
      </c>
      <c r="F24" s="69">
        <f t="shared" si="0"/>
        <v>0</v>
      </c>
      <c r="G24" s="66">
        <v>0</v>
      </c>
      <c r="H24" s="55">
        <v>0</v>
      </c>
      <c r="I24" s="63">
        <f t="shared" si="1"/>
        <v>0</v>
      </c>
      <c r="J24" s="4">
        <f>I24*Instructions!F20</f>
        <v>0</v>
      </c>
      <c r="K24" s="63">
        <f t="shared" si="2"/>
        <v>0</v>
      </c>
      <c r="L24" s="4">
        <f>K24*Instructions!F20</f>
        <v>0</v>
      </c>
      <c r="M24" s="71"/>
    </row>
    <row r="25" spans="1:13" ht="15.75" thickBot="1">
      <c r="A25" s="71"/>
      <c r="B25" s="3">
        <v>20</v>
      </c>
      <c r="C25" s="66"/>
      <c r="D25" s="68">
        <v>0</v>
      </c>
      <c r="E25" s="66">
        <v>0</v>
      </c>
      <c r="F25" s="69">
        <f t="shared" si="0"/>
        <v>0</v>
      </c>
      <c r="G25" s="66">
        <v>0</v>
      </c>
      <c r="H25" s="55">
        <v>0</v>
      </c>
      <c r="I25" s="63">
        <f t="shared" si="1"/>
        <v>0</v>
      </c>
      <c r="J25" s="4">
        <f>I25*Instructions!F20</f>
        <v>0</v>
      </c>
      <c r="K25" s="63">
        <f t="shared" si="2"/>
        <v>0</v>
      </c>
      <c r="L25" s="67">
        <f>K25*Instructions!F20</f>
        <v>0</v>
      </c>
      <c r="M25" s="71"/>
    </row>
    <row r="26" spans="1:13" ht="16.5" thickBot="1">
      <c r="A26" s="71"/>
      <c r="B26" s="71"/>
      <c r="C26" s="82"/>
      <c r="D26" s="133" t="s">
        <v>33</v>
      </c>
      <c r="E26" s="133"/>
      <c r="F26" s="81">
        <f>SUM(F6:F25)</f>
        <v>179.7</v>
      </c>
      <c r="G26" s="71"/>
      <c r="H26" s="134" t="s">
        <v>30</v>
      </c>
      <c r="I26" s="134"/>
      <c r="J26" s="134"/>
      <c r="K26" s="134"/>
      <c r="L26" s="80">
        <f>SUM(L6:L25)</f>
        <v>42.047999999999995</v>
      </c>
      <c r="M26" s="71"/>
    </row>
    <row r="27" spans="1:13">
      <c r="A27" s="71"/>
      <c r="B27" s="71"/>
      <c r="C27" s="71"/>
      <c r="D27" s="71"/>
      <c r="E27" s="71"/>
      <c r="F27" s="71"/>
      <c r="G27" s="71"/>
      <c r="H27" s="71"/>
      <c r="I27" s="73"/>
      <c r="J27" s="74"/>
      <c r="K27" s="73"/>
      <c r="L27" s="74"/>
      <c r="M27" s="71"/>
    </row>
    <row r="28" spans="1:13">
      <c r="A28" s="71"/>
      <c r="B28" s="119" t="s">
        <v>44</v>
      </c>
      <c r="C28" s="119"/>
      <c r="D28" s="119"/>
      <c r="E28" s="119"/>
      <c r="F28" s="119"/>
      <c r="G28" s="119"/>
      <c r="H28" s="119"/>
      <c r="I28" s="119"/>
      <c r="J28" s="119"/>
      <c r="K28" s="119"/>
      <c r="L28" s="119"/>
      <c r="M28" s="71"/>
    </row>
    <row r="29" spans="1:13">
      <c r="A29" s="71"/>
      <c r="B29" s="119"/>
      <c r="C29" s="119"/>
      <c r="D29" s="119"/>
      <c r="E29" s="119"/>
      <c r="F29" s="119"/>
      <c r="G29" s="119"/>
      <c r="H29" s="119"/>
      <c r="I29" s="119"/>
      <c r="J29" s="119"/>
      <c r="K29" s="119"/>
      <c r="L29" s="119"/>
      <c r="M29" s="71"/>
    </row>
    <row r="30" spans="1:13">
      <c r="A30" s="71"/>
      <c r="B30" s="119"/>
      <c r="C30" s="119"/>
      <c r="D30" s="119"/>
      <c r="E30" s="119"/>
      <c r="F30" s="119"/>
      <c r="G30" s="119"/>
      <c r="H30" s="119"/>
      <c r="I30" s="119"/>
      <c r="J30" s="119"/>
      <c r="K30" s="119"/>
      <c r="L30" s="119"/>
      <c r="M30" s="71"/>
    </row>
    <row r="31" spans="1:13">
      <c r="A31" s="71"/>
      <c r="B31" s="119"/>
      <c r="C31" s="119"/>
      <c r="D31" s="119"/>
      <c r="E31" s="119"/>
      <c r="F31" s="119"/>
      <c r="G31" s="119"/>
      <c r="H31" s="119"/>
      <c r="I31" s="119"/>
      <c r="J31" s="119"/>
      <c r="K31" s="119"/>
      <c r="L31" s="119"/>
      <c r="M31" s="71"/>
    </row>
    <row r="32" spans="1:13">
      <c r="A32" s="71"/>
      <c r="B32" s="71"/>
      <c r="C32" s="71"/>
      <c r="D32" s="71"/>
      <c r="E32" s="71"/>
      <c r="F32" s="71"/>
      <c r="G32" s="71"/>
      <c r="H32" s="71"/>
      <c r="I32" s="71"/>
      <c r="J32" s="71"/>
      <c r="K32" s="71"/>
      <c r="L32" s="71"/>
      <c r="M32" s="71"/>
    </row>
    <row r="33" spans="1:13">
      <c r="A33" s="71"/>
      <c r="B33" s="71"/>
      <c r="C33" s="71"/>
      <c r="D33" s="71"/>
      <c r="E33" s="71"/>
      <c r="F33" s="71"/>
      <c r="G33" s="71"/>
      <c r="H33" s="71"/>
      <c r="I33" s="71"/>
      <c r="J33" s="71"/>
      <c r="K33" s="71"/>
      <c r="L33" s="71"/>
      <c r="M33" s="71"/>
    </row>
    <row r="34" spans="1:13">
      <c r="A34" s="71"/>
      <c r="B34" s="71"/>
      <c r="C34" s="71"/>
      <c r="D34" s="71"/>
      <c r="E34" s="71"/>
      <c r="F34" s="71"/>
      <c r="G34" s="71"/>
      <c r="H34" s="71"/>
      <c r="I34" s="71"/>
      <c r="J34" s="71"/>
      <c r="K34" s="71"/>
      <c r="L34" s="71"/>
      <c r="M34" s="71"/>
    </row>
    <row r="35" spans="1:13" ht="18.75">
      <c r="A35" s="71"/>
      <c r="B35" s="127" t="s">
        <v>35</v>
      </c>
      <c r="C35" s="127"/>
      <c r="D35" s="127"/>
      <c r="E35" s="127"/>
      <c r="F35" s="127"/>
      <c r="G35" s="127"/>
      <c r="H35" s="127"/>
      <c r="I35" s="127"/>
      <c r="J35" s="127"/>
      <c r="K35" s="127"/>
      <c r="L35" s="127"/>
      <c r="M35" s="71"/>
    </row>
    <row r="36" spans="1:13">
      <c r="A36" s="71"/>
      <c r="B36" s="128" t="s">
        <v>29</v>
      </c>
      <c r="C36" s="128"/>
      <c r="D36" s="128"/>
      <c r="E36" s="128"/>
      <c r="F36" s="128"/>
      <c r="G36" s="129"/>
      <c r="H36" s="130" t="s">
        <v>22</v>
      </c>
      <c r="I36" s="131"/>
      <c r="J36" s="131"/>
      <c r="K36" s="131"/>
      <c r="L36" s="132"/>
      <c r="M36" s="71"/>
    </row>
    <row r="37" spans="1:13" ht="45.75" thickBot="1">
      <c r="A37" s="71"/>
      <c r="B37" s="62" t="s">
        <v>28</v>
      </c>
      <c r="C37" s="62" t="s">
        <v>1</v>
      </c>
      <c r="D37" s="62" t="s">
        <v>31</v>
      </c>
      <c r="E37" s="62" t="s">
        <v>2</v>
      </c>
      <c r="F37" s="62" t="s">
        <v>32</v>
      </c>
      <c r="G37" s="62" t="s">
        <v>0</v>
      </c>
      <c r="H37" s="61" t="s">
        <v>24</v>
      </c>
      <c r="I37" s="60" t="s">
        <v>23</v>
      </c>
      <c r="J37" s="60" t="s">
        <v>27</v>
      </c>
      <c r="K37" s="60" t="s">
        <v>25</v>
      </c>
      <c r="L37" s="60" t="s">
        <v>26</v>
      </c>
      <c r="M37" s="71"/>
    </row>
    <row r="38" spans="1:13" ht="15.75" thickTop="1">
      <c r="A38" s="71"/>
      <c r="B38" s="24">
        <v>1</v>
      </c>
      <c r="C38" s="65"/>
      <c r="D38" s="68">
        <v>3.97</v>
      </c>
      <c r="E38" s="65">
        <v>10</v>
      </c>
      <c r="F38" s="69">
        <f>E38*D38</f>
        <v>39.700000000000003</v>
      </c>
      <c r="G38" s="65">
        <v>14</v>
      </c>
      <c r="H38" s="75">
        <v>8</v>
      </c>
      <c r="I38" s="63">
        <f>(((G38/1000)*31)*H38)*E38</f>
        <v>34.72</v>
      </c>
      <c r="J38" s="64">
        <f>I38*Instructions!F20</f>
        <v>5.5552000000000001</v>
      </c>
      <c r="K38" s="63">
        <f>(((G38/1000)*H38)*365)*E38</f>
        <v>408.8</v>
      </c>
      <c r="L38" s="64">
        <f>K38*Instructions!F20</f>
        <v>65.408000000000001</v>
      </c>
      <c r="M38" s="71"/>
    </row>
    <row r="39" spans="1:13">
      <c r="A39" s="71"/>
      <c r="B39" s="3">
        <v>2</v>
      </c>
      <c r="C39" s="66"/>
      <c r="D39" s="68">
        <v>0</v>
      </c>
      <c r="E39" s="66">
        <v>0</v>
      </c>
      <c r="F39" s="69">
        <f t="shared" ref="F39:F57" si="3">E39*D39</f>
        <v>0</v>
      </c>
      <c r="G39" s="66">
        <v>0</v>
      </c>
      <c r="H39" s="55">
        <v>0</v>
      </c>
      <c r="I39" s="63">
        <f t="shared" ref="I39:I57" si="4">(((G39/1000)*31)*H39)*E39</f>
        <v>0</v>
      </c>
      <c r="J39" s="4">
        <f>I39*Instructions!F20</f>
        <v>0</v>
      </c>
      <c r="K39" s="63">
        <f t="shared" ref="K39:K57" si="5">(((G39/1000)*H39)*365)*E39</f>
        <v>0</v>
      </c>
      <c r="L39" s="4">
        <f>K39*Instructions!F20</f>
        <v>0</v>
      </c>
      <c r="M39" s="71"/>
    </row>
    <row r="40" spans="1:13">
      <c r="A40" s="71"/>
      <c r="B40" s="3">
        <v>3</v>
      </c>
      <c r="C40" s="66"/>
      <c r="D40" s="68">
        <v>0</v>
      </c>
      <c r="E40" s="66">
        <v>0</v>
      </c>
      <c r="F40" s="69">
        <f t="shared" si="3"/>
        <v>0</v>
      </c>
      <c r="G40" s="66">
        <v>0</v>
      </c>
      <c r="H40" s="55">
        <v>0</v>
      </c>
      <c r="I40" s="63">
        <f t="shared" si="4"/>
        <v>0</v>
      </c>
      <c r="J40" s="4">
        <f>I40*Instructions!F20</f>
        <v>0</v>
      </c>
      <c r="K40" s="63">
        <f t="shared" si="5"/>
        <v>0</v>
      </c>
      <c r="L40" s="4">
        <f>K40*Instructions!F20</f>
        <v>0</v>
      </c>
      <c r="M40" s="71"/>
    </row>
    <row r="41" spans="1:13">
      <c r="A41" s="71"/>
      <c r="B41" s="3">
        <v>4</v>
      </c>
      <c r="C41" s="66"/>
      <c r="D41" s="68">
        <v>0</v>
      </c>
      <c r="E41" s="66">
        <v>0</v>
      </c>
      <c r="F41" s="69">
        <f t="shared" si="3"/>
        <v>0</v>
      </c>
      <c r="G41" s="66">
        <v>0</v>
      </c>
      <c r="H41" s="55">
        <v>0</v>
      </c>
      <c r="I41" s="63">
        <f t="shared" si="4"/>
        <v>0</v>
      </c>
      <c r="J41" s="4">
        <f>I41*Instructions!F20</f>
        <v>0</v>
      </c>
      <c r="K41" s="63">
        <f t="shared" si="5"/>
        <v>0</v>
      </c>
      <c r="L41" s="4">
        <f>K41*Instructions!F20</f>
        <v>0</v>
      </c>
      <c r="M41" s="71"/>
    </row>
    <row r="42" spans="1:13">
      <c r="A42" s="71"/>
      <c r="B42" s="3">
        <v>5</v>
      </c>
      <c r="C42" s="66"/>
      <c r="D42" s="68">
        <v>0</v>
      </c>
      <c r="E42" s="66">
        <v>0</v>
      </c>
      <c r="F42" s="69">
        <f t="shared" si="3"/>
        <v>0</v>
      </c>
      <c r="G42" s="66">
        <v>0</v>
      </c>
      <c r="H42" s="55">
        <v>0</v>
      </c>
      <c r="I42" s="63">
        <f t="shared" si="4"/>
        <v>0</v>
      </c>
      <c r="J42" s="4">
        <f>I42*Instructions!F20</f>
        <v>0</v>
      </c>
      <c r="K42" s="63">
        <f t="shared" si="5"/>
        <v>0</v>
      </c>
      <c r="L42" s="4">
        <f>K42*Instructions!F20</f>
        <v>0</v>
      </c>
      <c r="M42" s="71"/>
    </row>
    <row r="43" spans="1:13">
      <c r="A43" s="71"/>
      <c r="B43" s="3">
        <v>6</v>
      </c>
      <c r="C43" s="66"/>
      <c r="D43" s="68">
        <v>0</v>
      </c>
      <c r="E43" s="66">
        <v>0</v>
      </c>
      <c r="F43" s="69">
        <f t="shared" si="3"/>
        <v>0</v>
      </c>
      <c r="G43" s="66">
        <v>0</v>
      </c>
      <c r="H43" s="55">
        <v>0</v>
      </c>
      <c r="I43" s="63">
        <f t="shared" si="4"/>
        <v>0</v>
      </c>
      <c r="J43" s="4">
        <f>I43*Instructions!F20</f>
        <v>0</v>
      </c>
      <c r="K43" s="63">
        <f t="shared" si="5"/>
        <v>0</v>
      </c>
      <c r="L43" s="4">
        <f>K43*Instructions!F20</f>
        <v>0</v>
      </c>
      <c r="M43" s="71"/>
    </row>
    <row r="44" spans="1:13">
      <c r="A44" s="71"/>
      <c r="B44" s="3">
        <v>7</v>
      </c>
      <c r="C44" s="66"/>
      <c r="D44" s="68">
        <v>0</v>
      </c>
      <c r="E44" s="66">
        <v>0</v>
      </c>
      <c r="F44" s="69">
        <f t="shared" si="3"/>
        <v>0</v>
      </c>
      <c r="G44" s="66">
        <v>0</v>
      </c>
      <c r="H44" s="55">
        <v>0</v>
      </c>
      <c r="I44" s="63">
        <f t="shared" si="4"/>
        <v>0</v>
      </c>
      <c r="J44" s="4">
        <f>I44*Instructions!F20</f>
        <v>0</v>
      </c>
      <c r="K44" s="63">
        <f t="shared" si="5"/>
        <v>0</v>
      </c>
      <c r="L44" s="4">
        <f>K44*Instructions!F20</f>
        <v>0</v>
      </c>
      <c r="M44" s="71"/>
    </row>
    <row r="45" spans="1:13">
      <c r="A45" s="71"/>
      <c r="B45" s="3">
        <v>8</v>
      </c>
      <c r="C45" s="66"/>
      <c r="D45" s="68">
        <v>0</v>
      </c>
      <c r="E45" s="66">
        <v>0</v>
      </c>
      <c r="F45" s="69">
        <f t="shared" si="3"/>
        <v>0</v>
      </c>
      <c r="G45" s="66">
        <v>0</v>
      </c>
      <c r="H45" s="55">
        <v>0</v>
      </c>
      <c r="I45" s="63">
        <f t="shared" si="4"/>
        <v>0</v>
      </c>
      <c r="J45" s="4">
        <f>I45*Instructions!F20</f>
        <v>0</v>
      </c>
      <c r="K45" s="63">
        <f t="shared" si="5"/>
        <v>0</v>
      </c>
      <c r="L45" s="4">
        <f>K45*Instructions!F20</f>
        <v>0</v>
      </c>
      <c r="M45" s="71"/>
    </row>
    <row r="46" spans="1:13">
      <c r="A46" s="71"/>
      <c r="B46" s="3">
        <v>9</v>
      </c>
      <c r="C46" s="66"/>
      <c r="D46" s="68">
        <v>0</v>
      </c>
      <c r="E46" s="66">
        <v>0</v>
      </c>
      <c r="F46" s="69">
        <f t="shared" si="3"/>
        <v>0</v>
      </c>
      <c r="G46" s="66">
        <v>0</v>
      </c>
      <c r="H46" s="55">
        <v>0</v>
      </c>
      <c r="I46" s="63">
        <f t="shared" si="4"/>
        <v>0</v>
      </c>
      <c r="J46" s="4">
        <f>I46*Instructions!F20</f>
        <v>0</v>
      </c>
      <c r="K46" s="63">
        <f t="shared" si="5"/>
        <v>0</v>
      </c>
      <c r="L46" s="4">
        <f>K46*Instructions!F20</f>
        <v>0</v>
      </c>
      <c r="M46" s="71"/>
    </row>
    <row r="47" spans="1:13">
      <c r="A47" s="71"/>
      <c r="B47" s="3">
        <v>10</v>
      </c>
      <c r="C47" s="66"/>
      <c r="D47" s="68">
        <v>0</v>
      </c>
      <c r="E47" s="66">
        <v>0</v>
      </c>
      <c r="F47" s="69">
        <f t="shared" si="3"/>
        <v>0</v>
      </c>
      <c r="G47" s="66">
        <v>0</v>
      </c>
      <c r="H47" s="55">
        <v>0</v>
      </c>
      <c r="I47" s="63">
        <f t="shared" si="4"/>
        <v>0</v>
      </c>
      <c r="J47" s="4">
        <f>I47*Instructions!F20</f>
        <v>0</v>
      </c>
      <c r="K47" s="63">
        <f t="shared" si="5"/>
        <v>0</v>
      </c>
      <c r="L47" s="4">
        <f>K47*Instructions!F20</f>
        <v>0</v>
      </c>
      <c r="M47" s="71"/>
    </row>
    <row r="48" spans="1:13">
      <c r="A48" s="71"/>
      <c r="B48" s="3">
        <v>11</v>
      </c>
      <c r="C48" s="66"/>
      <c r="D48" s="68">
        <v>0</v>
      </c>
      <c r="E48" s="66">
        <v>0</v>
      </c>
      <c r="F48" s="69">
        <f t="shared" si="3"/>
        <v>0</v>
      </c>
      <c r="G48" s="66">
        <v>0</v>
      </c>
      <c r="H48" s="55">
        <v>0</v>
      </c>
      <c r="I48" s="63">
        <f t="shared" si="4"/>
        <v>0</v>
      </c>
      <c r="J48" s="4">
        <f>I48*Instructions!F20</f>
        <v>0</v>
      </c>
      <c r="K48" s="63">
        <f t="shared" si="5"/>
        <v>0</v>
      </c>
      <c r="L48" s="4">
        <f>K48*Instructions!F20</f>
        <v>0</v>
      </c>
      <c r="M48" s="71"/>
    </row>
    <row r="49" spans="1:13">
      <c r="A49" s="71"/>
      <c r="B49" s="3">
        <v>12</v>
      </c>
      <c r="C49" s="66"/>
      <c r="D49" s="68">
        <v>0</v>
      </c>
      <c r="E49" s="66">
        <v>0</v>
      </c>
      <c r="F49" s="69">
        <f t="shared" si="3"/>
        <v>0</v>
      </c>
      <c r="G49" s="66">
        <v>0</v>
      </c>
      <c r="H49" s="55">
        <v>0</v>
      </c>
      <c r="I49" s="63">
        <f t="shared" si="4"/>
        <v>0</v>
      </c>
      <c r="J49" s="4">
        <f>I49*Instructions!F20</f>
        <v>0</v>
      </c>
      <c r="K49" s="63">
        <f t="shared" si="5"/>
        <v>0</v>
      </c>
      <c r="L49" s="4">
        <f>K49*Instructions!F20</f>
        <v>0</v>
      </c>
      <c r="M49" s="71"/>
    </row>
    <row r="50" spans="1:13">
      <c r="A50" s="71"/>
      <c r="B50" s="3">
        <v>13</v>
      </c>
      <c r="C50" s="66"/>
      <c r="D50" s="68">
        <v>0</v>
      </c>
      <c r="E50" s="66">
        <v>0</v>
      </c>
      <c r="F50" s="69">
        <f t="shared" si="3"/>
        <v>0</v>
      </c>
      <c r="G50" s="66">
        <v>0</v>
      </c>
      <c r="H50" s="55">
        <v>0</v>
      </c>
      <c r="I50" s="63">
        <f t="shared" si="4"/>
        <v>0</v>
      </c>
      <c r="J50" s="4">
        <f>I50*Instructions!F20</f>
        <v>0</v>
      </c>
      <c r="K50" s="63">
        <f t="shared" si="5"/>
        <v>0</v>
      </c>
      <c r="L50" s="4">
        <f>K50*Instructions!F20</f>
        <v>0</v>
      </c>
      <c r="M50" s="71"/>
    </row>
    <row r="51" spans="1:13">
      <c r="A51" s="71"/>
      <c r="B51" s="3">
        <v>14</v>
      </c>
      <c r="C51" s="66"/>
      <c r="D51" s="68">
        <v>0</v>
      </c>
      <c r="E51" s="66">
        <v>0</v>
      </c>
      <c r="F51" s="69">
        <f t="shared" si="3"/>
        <v>0</v>
      </c>
      <c r="G51" s="66">
        <v>0</v>
      </c>
      <c r="H51" s="55">
        <v>0</v>
      </c>
      <c r="I51" s="63">
        <f t="shared" si="4"/>
        <v>0</v>
      </c>
      <c r="J51" s="4">
        <f>I51*Instructions!F20</f>
        <v>0</v>
      </c>
      <c r="K51" s="63">
        <f t="shared" si="5"/>
        <v>0</v>
      </c>
      <c r="L51" s="4">
        <f>K51*Instructions!F20</f>
        <v>0</v>
      </c>
      <c r="M51" s="71"/>
    </row>
    <row r="52" spans="1:13">
      <c r="A52" s="71"/>
      <c r="B52" s="3">
        <v>15</v>
      </c>
      <c r="C52" s="66"/>
      <c r="D52" s="68">
        <v>0</v>
      </c>
      <c r="E52" s="66">
        <v>0</v>
      </c>
      <c r="F52" s="69">
        <f t="shared" si="3"/>
        <v>0</v>
      </c>
      <c r="G52" s="66">
        <v>0</v>
      </c>
      <c r="H52" s="55">
        <v>0</v>
      </c>
      <c r="I52" s="63">
        <f t="shared" si="4"/>
        <v>0</v>
      </c>
      <c r="J52" s="4">
        <f>I52*Instructions!F20</f>
        <v>0</v>
      </c>
      <c r="K52" s="63">
        <f t="shared" si="5"/>
        <v>0</v>
      </c>
      <c r="L52" s="4">
        <f>K52*Instructions!F20</f>
        <v>0</v>
      </c>
      <c r="M52" s="71"/>
    </row>
    <row r="53" spans="1:13">
      <c r="A53" s="71"/>
      <c r="B53" s="3">
        <v>16</v>
      </c>
      <c r="C53" s="66"/>
      <c r="D53" s="68">
        <v>0</v>
      </c>
      <c r="E53" s="66">
        <v>0</v>
      </c>
      <c r="F53" s="69">
        <f t="shared" si="3"/>
        <v>0</v>
      </c>
      <c r="G53" s="66">
        <v>0</v>
      </c>
      <c r="H53" s="55">
        <v>0</v>
      </c>
      <c r="I53" s="63">
        <f t="shared" si="4"/>
        <v>0</v>
      </c>
      <c r="J53" s="4">
        <f>I53*Instructions!F20</f>
        <v>0</v>
      </c>
      <c r="K53" s="63">
        <f t="shared" si="5"/>
        <v>0</v>
      </c>
      <c r="L53" s="4">
        <f>K53*Instructions!F20</f>
        <v>0</v>
      </c>
      <c r="M53" s="71"/>
    </row>
    <row r="54" spans="1:13">
      <c r="A54" s="71"/>
      <c r="B54" s="3">
        <v>17</v>
      </c>
      <c r="C54" s="66"/>
      <c r="D54" s="68">
        <v>0</v>
      </c>
      <c r="E54" s="66">
        <v>0</v>
      </c>
      <c r="F54" s="69">
        <f t="shared" si="3"/>
        <v>0</v>
      </c>
      <c r="G54" s="66">
        <v>0</v>
      </c>
      <c r="H54" s="55">
        <v>0</v>
      </c>
      <c r="I54" s="63">
        <f t="shared" si="4"/>
        <v>0</v>
      </c>
      <c r="J54" s="4">
        <f>I54*Instructions!F20</f>
        <v>0</v>
      </c>
      <c r="K54" s="63">
        <f t="shared" si="5"/>
        <v>0</v>
      </c>
      <c r="L54" s="4">
        <f>K54*Instructions!F20</f>
        <v>0</v>
      </c>
      <c r="M54" s="71"/>
    </row>
    <row r="55" spans="1:13">
      <c r="A55" s="71"/>
      <c r="B55" s="3">
        <v>18</v>
      </c>
      <c r="C55" s="66"/>
      <c r="D55" s="68">
        <v>0</v>
      </c>
      <c r="E55" s="66">
        <v>0</v>
      </c>
      <c r="F55" s="69">
        <f t="shared" si="3"/>
        <v>0</v>
      </c>
      <c r="G55" s="66">
        <v>0</v>
      </c>
      <c r="H55" s="55">
        <v>0</v>
      </c>
      <c r="I55" s="63">
        <f t="shared" si="4"/>
        <v>0</v>
      </c>
      <c r="J55" s="4">
        <f>I55*Instructions!F20</f>
        <v>0</v>
      </c>
      <c r="K55" s="63">
        <f t="shared" si="5"/>
        <v>0</v>
      </c>
      <c r="L55" s="4">
        <f>K55*Instructions!F20</f>
        <v>0</v>
      </c>
      <c r="M55" s="71"/>
    </row>
    <row r="56" spans="1:13">
      <c r="A56" s="71"/>
      <c r="B56" s="3">
        <v>19</v>
      </c>
      <c r="C56" s="66"/>
      <c r="D56" s="68">
        <v>0</v>
      </c>
      <c r="E56" s="66">
        <v>0</v>
      </c>
      <c r="F56" s="69">
        <f t="shared" si="3"/>
        <v>0</v>
      </c>
      <c r="G56" s="66">
        <v>0</v>
      </c>
      <c r="H56" s="55">
        <v>0</v>
      </c>
      <c r="I56" s="63">
        <f t="shared" si="4"/>
        <v>0</v>
      </c>
      <c r="J56" s="4">
        <f>I56*Instructions!F20</f>
        <v>0</v>
      </c>
      <c r="K56" s="63">
        <f t="shared" si="5"/>
        <v>0</v>
      </c>
      <c r="L56" s="4">
        <f>K56*Instructions!F20</f>
        <v>0</v>
      </c>
      <c r="M56" s="71"/>
    </row>
    <row r="57" spans="1:13" ht="15.75" thickBot="1">
      <c r="A57" s="71"/>
      <c r="B57" s="3">
        <v>20</v>
      </c>
      <c r="C57" s="66"/>
      <c r="D57" s="68">
        <v>0</v>
      </c>
      <c r="E57" s="66">
        <v>0</v>
      </c>
      <c r="F57" s="69">
        <f t="shared" si="3"/>
        <v>0</v>
      </c>
      <c r="G57" s="66">
        <v>0</v>
      </c>
      <c r="H57" s="55">
        <v>0</v>
      </c>
      <c r="I57" s="63">
        <f t="shared" si="4"/>
        <v>0</v>
      </c>
      <c r="J57" s="4">
        <f>I57*Instructions!F20</f>
        <v>0</v>
      </c>
      <c r="K57" s="63">
        <f t="shared" si="5"/>
        <v>0</v>
      </c>
      <c r="L57" s="67">
        <f>K57*Instructions!F20</f>
        <v>0</v>
      </c>
      <c r="M57" s="71"/>
    </row>
    <row r="58" spans="1:13" ht="16.5" thickBot="1">
      <c r="A58" s="71"/>
      <c r="B58" s="71"/>
      <c r="C58" s="71"/>
      <c r="D58" s="133" t="s">
        <v>33</v>
      </c>
      <c r="E58" s="133"/>
      <c r="F58" s="81">
        <f>SUM(F38:F57)</f>
        <v>39.700000000000003</v>
      </c>
      <c r="G58" s="71"/>
      <c r="H58" s="134" t="s">
        <v>30</v>
      </c>
      <c r="I58" s="134"/>
      <c r="J58" s="134"/>
      <c r="K58" s="134"/>
      <c r="L58" s="80">
        <f>SUM(L38:L57)</f>
        <v>65.408000000000001</v>
      </c>
      <c r="M58" s="71"/>
    </row>
    <row r="59" spans="1:13">
      <c r="A59" s="71"/>
      <c r="B59" s="71"/>
      <c r="C59" s="71"/>
      <c r="D59" s="71"/>
      <c r="E59" s="71"/>
      <c r="F59" s="71"/>
      <c r="G59" s="71"/>
      <c r="H59" s="71"/>
      <c r="I59" s="71"/>
      <c r="J59" s="71"/>
      <c r="K59" s="71"/>
      <c r="L59" s="71"/>
      <c r="M59" s="71"/>
    </row>
    <row r="60" spans="1:13">
      <c r="A60" s="71"/>
      <c r="B60" s="119" t="s">
        <v>44</v>
      </c>
      <c r="C60" s="119"/>
      <c r="D60" s="119"/>
      <c r="E60" s="119"/>
      <c r="F60" s="119"/>
      <c r="G60" s="119"/>
      <c r="H60" s="119"/>
      <c r="I60" s="119"/>
      <c r="J60" s="119"/>
      <c r="K60" s="119"/>
      <c r="L60" s="119"/>
      <c r="M60" s="71"/>
    </row>
    <row r="61" spans="1:13">
      <c r="A61" s="71"/>
      <c r="B61" s="119"/>
      <c r="C61" s="119"/>
      <c r="D61" s="119"/>
      <c r="E61" s="119"/>
      <c r="F61" s="119"/>
      <c r="G61" s="119"/>
      <c r="H61" s="119"/>
      <c r="I61" s="119"/>
      <c r="J61" s="119"/>
      <c r="K61" s="119"/>
      <c r="L61" s="119"/>
      <c r="M61" s="71"/>
    </row>
    <row r="62" spans="1:13">
      <c r="A62" s="71"/>
      <c r="B62" s="119"/>
      <c r="C62" s="119"/>
      <c r="D62" s="119"/>
      <c r="E62" s="119"/>
      <c r="F62" s="119"/>
      <c r="G62" s="119"/>
      <c r="H62" s="119"/>
      <c r="I62" s="119"/>
      <c r="J62" s="119"/>
      <c r="K62" s="119"/>
      <c r="L62" s="119"/>
      <c r="M62" s="71"/>
    </row>
    <row r="63" spans="1:13">
      <c r="A63" s="71"/>
      <c r="B63" s="119"/>
      <c r="C63" s="119"/>
      <c r="D63" s="119"/>
      <c r="E63" s="119"/>
      <c r="F63" s="119"/>
      <c r="G63" s="119"/>
      <c r="H63" s="119"/>
      <c r="I63" s="119"/>
      <c r="J63" s="119"/>
      <c r="K63" s="119"/>
      <c r="L63" s="119"/>
      <c r="M63" s="71"/>
    </row>
    <row r="64" spans="1:13">
      <c r="A64" s="71"/>
      <c r="B64" s="71"/>
      <c r="C64" s="71"/>
      <c r="D64" s="71"/>
      <c r="E64" s="71"/>
      <c r="F64" s="71"/>
      <c r="G64" s="71"/>
      <c r="H64" s="71"/>
      <c r="I64" s="71"/>
      <c r="J64" s="71"/>
      <c r="K64" s="71"/>
      <c r="L64" s="71"/>
      <c r="M64" s="71"/>
    </row>
    <row r="65" spans="1:13">
      <c r="A65" s="71"/>
      <c r="B65" s="71"/>
      <c r="C65" s="71"/>
      <c r="D65" s="71"/>
      <c r="E65" s="71"/>
      <c r="F65" s="71"/>
      <c r="G65" s="71"/>
      <c r="H65" s="71"/>
      <c r="I65" s="71"/>
      <c r="J65" s="71"/>
      <c r="K65" s="71"/>
      <c r="L65" s="71"/>
      <c r="M65" s="71"/>
    </row>
    <row r="66" spans="1:13">
      <c r="A66" s="71"/>
      <c r="B66" s="71"/>
      <c r="C66" s="71"/>
      <c r="D66" s="71"/>
      <c r="E66" s="71"/>
      <c r="F66" s="71"/>
      <c r="G66" s="71"/>
      <c r="H66" s="71"/>
      <c r="I66" s="71"/>
      <c r="J66" s="71"/>
      <c r="K66" s="71"/>
      <c r="L66" s="71"/>
      <c r="M66" s="71"/>
    </row>
    <row r="67" spans="1:13">
      <c r="A67" s="71"/>
      <c r="B67" s="71"/>
      <c r="C67" s="71"/>
      <c r="D67" s="71"/>
      <c r="E67" s="71"/>
      <c r="F67" s="71"/>
      <c r="G67" s="71"/>
      <c r="H67" s="71"/>
      <c r="I67" s="71"/>
      <c r="J67" s="71"/>
      <c r="K67" s="71"/>
      <c r="L67" s="71"/>
      <c r="M67" s="71"/>
    </row>
    <row r="68" spans="1:13">
      <c r="A68" s="71"/>
      <c r="B68" s="71"/>
      <c r="C68" s="122" t="s">
        <v>36</v>
      </c>
      <c r="D68" s="122"/>
      <c r="E68" s="122"/>
      <c r="F68" s="122"/>
      <c r="G68" s="77">
        <f>F26</f>
        <v>179.7</v>
      </c>
      <c r="H68" s="71"/>
      <c r="I68" s="71"/>
      <c r="J68" s="71"/>
      <c r="K68" s="71"/>
      <c r="L68" s="71"/>
      <c r="M68" s="71"/>
    </row>
    <row r="69" spans="1:13" ht="15.75">
      <c r="A69" s="71"/>
      <c r="B69" s="71"/>
      <c r="C69" s="120" t="s">
        <v>37</v>
      </c>
      <c r="D69" s="120"/>
      <c r="E69" s="120"/>
      <c r="F69" s="120"/>
      <c r="G69" s="78">
        <f>F58</f>
        <v>39.700000000000003</v>
      </c>
      <c r="H69" s="71"/>
      <c r="I69" s="124" t="s">
        <v>42</v>
      </c>
      <c r="J69" s="124"/>
      <c r="K69" s="124"/>
      <c r="L69" s="79">
        <f>G70/G74</f>
        <v>5.9931506849315053</v>
      </c>
      <c r="M69" s="71"/>
    </row>
    <row r="70" spans="1:13" ht="15.75">
      <c r="A70" s="71"/>
      <c r="B70" s="71"/>
      <c r="C70" s="121" t="s">
        <v>38</v>
      </c>
      <c r="D70" s="121"/>
      <c r="E70" s="121"/>
      <c r="F70" s="121"/>
      <c r="G70" s="70">
        <f>G68-G69</f>
        <v>140</v>
      </c>
      <c r="H70" s="71"/>
      <c r="I70" s="125" t="s">
        <v>43</v>
      </c>
      <c r="J70" s="125"/>
      <c r="K70" s="125"/>
      <c r="L70" s="125"/>
      <c r="M70" s="71"/>
    </row>
    <row r="71" spans="1:13">
      <c r="A71" s="71"/>
      <c r="B71" s="71"/>
      <c r="C71" s="71"/>
      <c r="D71" s="71"/>
      <c r="E71" s="71"/>
      <c r="F71" s="71"/>
      <c r="G71" s="71"/>
      <c r="H71" s="71"/>
      <c r="I71" s="126"/>
      <c r="J71" s="126"/>
      <c r="K71" s="126"/>
      <c r="L71" s="126"/>
      <c r="M71" s="71"/>
    </row>
    <row r="72" spans="1:13">
      <c r="A72" s="71"/>
      <c r="B72" s="71"/>
      <c r="C72" s="122" t="s">
        <v>39</v>
      </c>
      <c r="D72" s="122"/>
      <c r="E72" s="122"/>
      <c r="F72" s="122"/>
      <c r="G72" s="77">
        <f>L26</f>
        <v>42.047999999999995</v>
      </c>
      <c r="H72" s="71"/>
      <c r="I72" s="126"/>
      <c r="J72" s="126"/>
      <c r="K72" s="126"/>
      <c r="L72" s="126"/>
      <c r="M72" s="71"/>
    </row>
    <row r="73" spans="1:13">
      <c r="A73" s="71"/>
      <c r="B73" s="71"/>
      <c r="C73" s="120" t="s">
        <v>40</v>
      </c>
      <c r="D73" s="120"/>
      <c r="E73" s="120"/>
      <c r="F73" s="120"/>
      <c r="G73" s="78">
        <f>L58</f>
        <v>65.408000000000001</v>
      </c>
      <c r="H73" s="71"/>
      <c r="I73" s="126"/>
      <c r="J73" s="126"/>
      <c r="K73" s="126"/>
      <c r="L73" s="126"/>
      <c r="M73" s="71"/>
    </row>
    <row r="74" spans="1:13" ht="15.75">
      <c r="A74" s="71"/>
      <c r="B74" s="71"/>
      <c r="C74" s="123" t="s">
        <v>41</v>
      </c>
      <c r="D74" s="123"/>
      <c r="E74" s="123"/>
      <c r="F74" s="123"/>
      <c r="G74" s="70">
        <f>G73-G72</f>
        <v>23.360000000000007</v>
      </c>
      <c r="H74" s="71"/>
      <c r="I74" s="126"/>
      <c r="J74" s="126"/>
      <c r="K74" s="126"/>
      <c r="L74" s="126"/>
      <c r="M74" s="71"/>
    </row>
    <row r="75" spans="1:13">
      <c r="A75" s="71"/>
      <c r="B75" s="71"/>
      <c r="C75" s="71"/>
      <c r="D75" s="71"/>
      <c r="E75" s="71"/>
      <c r="F75" s="71"/>
      <c r="G75" s="71"/>
      <c r="H75" s="71"/>
      <c r="I75" s="71"/>
      <c r="J75" s="71"/>
      <c r="K75" s="71"/>
      <c r="L75" s="71"/>
      <c r="M75" s="71"/>
    </row>
    <row r="76" spans="1:13">
      <c r="A76" s="71"/>
      <c r="B76" s="71"/>
      <c r="C76" s="71"/>
      <c r="D76" s="71"/>
      <c r="E76" s="71"/>
      <c r="F76" s="71"/>
      <c r="G76" s="71"/>
      <c r="H76" s="71"/>
      <c r="I76" s="71"/>
      <c r="J76" s="71"/>
      <c r="K76" s="71"/>
      <c r="L76" s="71"/>
      <c r="M76" s="71"/>
    </row>
    <row r="77" spans="1:13">
      <c r="A77" s="71"/>
      <c r="B77" s="119" t="s">
        <v>44</v>
      </c>
      <c r="C77" s="119"/>
      <c r="D77" s="119"/>
      <c r="E77" s="119"/>
      <c r="F77" s="119"/>
      <c r="G77" s="119"/>
      <c r="H77" s="119"/>
      <c r="I77" s="119"/>
      <c r="J77" s="119"/>
      <c r="K77" s="119"/>
      <c r="L77" s="119"/>
      <c r="M77" s="71"/>
    </row>
    <row r="78" spans="1:13">
      <c r="A78" s="71"/>
      <c r="B78" s="119"/>
      <c r="C78" s="119"/>
      <c r="D78" s="119"/>
      <c r="E78" s="119"/>
      <c r="F78" s="119"/>
      <c r="G78" s="119"/>
      <c r="H78" s="119"/>
      <c r="I78" s="119"/>
      <c r="J78" s="119"/>
      <c r="K78" s="119"/>
      <c r="L78" s="119"/>
      <c r="M78" s="71"/>
    </row>
    <row r="79" spans="1:13">
      <c r="A79" s="71"/>
      <c r="B79" s="119"/>
      <c r="C79" s="119"/>
      <c r="D79" s="119"/>
      <c r="E79" s="119"/>
      <c r="F79" s="119"/>
      <c r="G79" s="119"/>
      <c r="H79" s="119"/>
      <c r="I79" s="119"/>
      <c r="J79" s="119"/>
      <c r="K79" s="119"/>
      <c r="L79" s="119"/>
      <c r="M79" s="71"/>
    </row>
    <row r="80" spans="1:13">
      <c r="A80" s="71"/>
      <c r="B80" s="119"/>
      <c r="C80" s="119"/>
      <c r="D80" s="119"/>
      <c r="E80" s="119"/>
      <c r="F80" s="119"/>
      <c r="G80" s="119"/>
      <c r="H80" s="119"/>
      <c r="I80" s="119"/>
      <c r="J80" s="119"/>
      <c r="K80" s="119"/>
      <c r="L80" s="119"/>
      <c r="M80" s="71"/>
    </row>
    <row r="81" spans="1:13">
      <c r="A81" s="71"/>
      <c r="B81" s="71"/>
      <c r="C81" s="71"/>
      <c r="D81" s="71"/>
      <c r="E81" s="71"/>
      <c r="F81" s="71"/>
      <c r="G81" s="71"/>
      <c r="H81" s="71"/>
      <c r="I81" s="71"/>
      <c r="J81" s="71"/>
      <c r="K81" s="71"/>
      <c r="L81" s="71"/>
      <c r="M81" s="71"/>
    </row>
    <row r="82" spans="1:13" s="83" customFormat="1"/>
    <row r="83" spans="1:13" s="83" customFormat="1"/>
    <row r="84" spans="1:13" s="83" customFormat="1"/>
    <row r="85" spans="1:13" s="83" customFormat="1"/>
    <row r="86" spans="1:13" s="83" customFormat="1"/>
    <row r="87" spans="1:13" s="83" customFormat="1"/>
    <row r="88" spans="1:13" s="83" customFormat="1"/>
    <row r="89" spans="1:13" s="83" customFormat="1"/>
    <row r="90" spans="1:13" s="83" customFormat="1"/>
    <row r="91" spans="1:13" s="83" customFormat="1"/>
    <row r="92" spans="1:13" s="83" customFormat="1"/>
    <row r="93" spans="1:13" s="83" customFormat="1"/>
    <row r="94" spans="1:13" s="83" customFormat="1"/>
    <row r="95" spans="1:13" s="83" customFormat="1"/>
    <row r="96" spans="1:13" s="83" customFormat="1"/>
    <row r="97" s="83" customFormat="1"/>
    <row r="98" s="83" customFormat="1"/>
  </sheetData>
  <sheetProtection sheet="1" objects="1" scenarios="1" selectLockedCells="1"/>
  <mergeCells count="21">
    <mergeCell ref="H4:L4"/>
    <mergeCell ref="B4:G4"/>
    <mergeCell ref="H26:K26"/>
    <mergeCell ref="D26:E26"/>
    <mergeCell ref="B3:L3"/>
    <mergeCell ref="B28:L31"/>
    <mergeCell ref="B60:L63"/>
    <mergeCell ref="B77:L80"/>
    <mergeCell ref="C69:F69"/>
    <mergeCell ref="C70:F70"/>
    <mergeCell ref="C72:F72"/>
    <mergeCell ref="C73:F73"/>
    <mergeCell ref="C74:F74"/>
    <mergeCell ref="I69:K69"/>
    <mergeCell ref="I70:L74"/>
    <mergeCell ref="B35:L35"/>
    <mergeCell ref="B36:G36"/>
    <mergeCell ref="H36:L36"/>
    <mergeCell ref="D58:E58"/>
    <mergeCell ref="H58:K58"/>
    <mergeCell ref="C68:F68"/>
  </mergeCells>
  <pageMargins left="0.25" right="0.25" top="0.75" bottom="0.75" header="0.3" footer="0.3"/>
  <pageSetup fitToWidth="0" fitToHeight="0" orientation="landscape" r:id="rId1"/>
  <ignoredErrors>
    <ignoredError sqref="K6:K25 K38:K41 K42:K57" formula="1"/>
  </ignoredErrors>
  <drawing r:id="rId2"/>
</worksheet>
</file>

<file path=xl/worksheets/sheet3.xml><?xml version="1.0" encoding="utf-8"?>
<worksheet xmlns="http://schemas.openxmlformats.org/spreadsheetml/2006/main" xmlns:r="http://schemas.openxmlformats.org/officeDocument/2006/relationships">
  <dimension ref="A1:W65"/>
  <sheetViews>
    <sheetView workbookViewId="0">
      <selection activeCell="K11" sqref="K11"/>
    </sheetView>
  </sheetViews>
  <sheetFormatPr defaultRowHeight="15"/>
  <cols>
    <col min="2" max="2" width="3.42578125" customWidth="1"/>
    <col min="3" max="3" width="17.28515625" customWidth="1"/>
    <col min="8" max="9" width="3.5703125" customWidth="1"/>
    <col min="10" max="10" width="17.28515625" customWidth="1"/>
    <col min="11" max="11" width="9.5703125" bestFit="1" customWidth="1"/>
    <col min="15" max="16" width="3.5703125" customWidth="1"/>
    <col min="17" max="17" width="17.28515625" customWidth="1"/>
    <col min="22" max="22" width="3.5703125" customWidth="1"/>
  </cols>
  <sheetData>
    <row r="1" spans="1:23">
      <c r="A1" s="93"/>
      <c r="B1" s="93"/>
      <c r="C1" s="93"/>
      <c r="D1" s="93"/>
      <c r="E1" s="93"/>
      <c r="F1" s="93"/>
      <c r="G1" s="93"/>
      <c r="H1" s="93"/>
      <c r="I1" s="93"/>
      <c r="J1" s="93"/>
      <c r="K1" s="93"/>
      <c r="L1" s="93"/>
      <c r="M1" s="93"/>
      <c r="N1" s="93"/>
      <c r="O1" s="93"/>
      <c r="P1" s="93"/>
      <c r="Q1" s="93"/>
      <c r="R1" s="93"/>
      <c r="S1" s="93"/>
      <c r="T1" s="93"/>
      <c r="U1" s="93"/>
      <c r="V1" s="93"/>
      <c r="W1" s="93"/>
    </row>
    <row r="2" spans="1:23">
      <c r="A2" s="93"/>
      <c r="B2" s="135" t="s">
        <v>44</v>
      </c>
      <c r="C2" s="135"/>
      <c r="D2" s="135"/>
      <c r="E2" s="135"/>
      <c r="F2" s="135"/>
      <c r="G2" s="135"/>
      <c r="H2" s="135"/>
      <c r="I2" s="135"/>
      <c r="J2" s="135"/>
      <c r="K2" s="135"/>
      <c r="L2" s="135"/>
      <c r="M2" s="135"/>
      <c r="N2" s="135"/>
      <c r="O2" s="135"/>
      <c r="P2" s="135"/>
      <c r="Q2" s="135"/>
      <c r="R2" s="135"/>
      <c r="S2" s="135"/>
      <c r="T2" s="135"/>
      <c r="U2" s="135"/>
      <c r="V2" s="135"/>
      <c r="W2" s="93"/>
    </row>
    <row r="3" spans="1:23">
      <c r="A3" s="93"/>
      <c r="B3" s="135"/>
      <c r="C3" s="135"/>
      <c r="D3" s="135"/>
      <c r="E3" s="135"/>
      <c r="F3" s="135"/>
      <c r="G3" s="135"/>
      <c r="H3" s="135"/>
      <c r="I3" s="135"/>
      <c r="J3" s="135"/>
      <c r="K3" s="135"/>
      <c r="L3" s="135"/>
      <c r="M3" s="135"/>
      <c r="N3" s="135"/>
      <c r="O3" s="135"/>
      <c r="P3" s="135"/>
      <c r="Q3" s="135"/>
      <c r="R3" s="135"/>
      <c r="S3" s="135"/>
      <c r="T3" s="135"/>
      <c r="U3" s="135"/>
      <c r="V3" s="135"/>
      <c r="W3" s="93"/>
    </row>
    <row r="4" spans="1:23">
      <c r="A4" s="93"/>
      <c r="B4" s="135"/>
      <c r="C4" s="135"/>
      <c r="D4" s="135"/>
      <c r="E4" s="135"/>
      <c r="F4" s="135"/>
      <c r="G4" s="135"/>
      <c r="H4" s="135"/>
      <c r="I4" s="135"/>
      <c r="J4" s="135"/>
      <c r="K4" s="135"/>
      <c r="L4" s="135"/>
      <c r="M4" s="135"/>
      <c r="N4" s="135"/>
      <c r="O4" s="135"/>
      <c r="P4" s="135"/>
      <c r="Q4" s="135"/>
      <c r="R4" s="135"/>
      <c r="S4" s="135"/>
      <c r="T4" s="135"/>
      <c r="U4" s="135"/>
      <c r="V4" s="135"/>
      <c r="W4" s="93"/>
    </row>
    <row r="5" spans="1:23">
      <c r="A5" s="93"/>
      <c r="B5" s="135"/>
      <c r="C5" s="135"/>
      <c r="D5" s="135"/>
      <c r="E5" s="135"/>
      <c r="F5" s="135"/>
      <c r="G5" s="135"/>
      <c r="H5" s="135"/>
      <c r="I5" s="135"/>
      <c r="J5" s="135"/>
      <c r="K5" s="135"/>
      <c r="L5" s="135"/>
      <c r="M5" s="135"/>
      <c r="N5" s="135"/>
      <c r="O5" s="135"/>
      <c r="P5" s="135"/>
      <c r="Q5" s="135"/>
      <c r="R5" s="135"/>
      <c r="S5" s="135"/>
      <c r="T5" s="135"/>
      <c r="U5" s="135"/>
      <c r="V5" s="135"/>
      <c r="W5" s="93"/>
    </row>
    <row r="6" spans="1:23">
      <c r="A6" s="93"/>
      <c r="B6" s="93"/>
      <c r="C6" s="93"/>
      <c r="D6" s="93"/>
      <c r="E6" s="93"/>
      <c r="F6" s="93"/>
      <c r="G6" s="93"/>
      <c r="H6" s="93"/>
      <c r="I6" s="93"/>
      <c r="J6" s="93"/>
      <c r="K6" s="93"/>
      <c r="L6" s="93"/>
      <c r="M6" s="93"/>
      <c r="N6" s="93"/>
      <c r="O6" s="93"/>
      <c r="P6" s="93"/>
      <c r="Q6" s="93"/>
      <c r="R6" s="93"/>
      <c r="S6" s="93"/>
      <c r="T6" s="93"/>
      <c r="U6" s="93"/>
      <c r="V6" s="93"/>
      <c r="W6" s="93"/>
    </row>
    <row r="7" spans="1:23" ht="18.75">
      <c r="A7" s="93"/>
      <c r="B7" s="88"/>
      <c r="C7" s="154" t="s">
        <v>16</v>
      </c>
      <c r="D7" s="154"/>
      <c r="E7" s="154"/>
      <c r="F7" s="154"/>
      <c r="G7" s="154"/>
      <c r="H7" s="89"/>
      <c r="I7" s="90"/>
      <c r="J7" s="155" t="s">
        <v>15</v>
      </c>
      <c r="K7" s="155"/>
      <c r="L7" s="155"/>
      <c r="M7" s="155"/>
      <c r="N7" s="155"/>
      <c r="O7" s="91"/>
      <c r="P7" s="92"/>
      <c r="Q7" s="156" t="s">
        <v>17</v>
      </c>
      <c r="R7" s="156"/>
      <c r="S7" s="156"/>
      <c r="T7" s="156"/>
      <c r="U7" s="156"/>
      <c r="V7" s="87"/>
      <c r="W7" s="93"/>
    </row>
    <row r="8" spans="1:23">
      <c r="A8" s="93"/>
      <c r="B8" s="14"/>
      <c r="C8" s="15"/>
      <c r="D8" s="15"/>
      <c r="E8" s="15"/>
      <c r="F8" s="15"/>
      <c r="G8" s="15"/>
      <c r="H8" s="16"/>
      <c r="I8" s="5"/>
      <c r="J8" s="6"/>
      <c r="K8" s="6"/>
      <c r="L8" s="6"/>
      <c r="M8" s="6"/>
      <c r="N8" s="6"/>
      <c r="O8" s="7"/>
      <c r="P8" s="25"/>
      <c r="Q8" s="26"/>
      <c r="R8" s="26"/>
      <c r="S8" s="26"/>
      <c r="T8" s="26"/>
      <c r="U8" s="26"/>
      <c r="V8" s="27"/>
      <c r="W8" s="93"/>
    </row>
    <row r="9" spans="1:23">
      <c r="A9" s="93"/>
      <c r="B9" s="17"/>
      <c r="C9" s="18"/>
      <c r="D9" s="18"/>
      <c r="E9" s="18"/>
      <c r="F9" s="18"/>
      <c r="G9" s="18"/>
      <c r="H9" s="19"/>
      <c r="I9" s="8"/>
      <c r="J9" s="9"/>
      <c r="K9" s="9"/>
      <c r="L9" s="9"/>
      <c r="M9" s="9"/>
      <c r="N9" s="9"/>
      <c r="O9" s="10"/>
      <c r="P9" s="28"/>
      <c r="Q9" s="29"/>
      <c r="R9" s="29"/>
      <c r="S9" s="29"/>
      <c r="T9" s="29"/>
      <c r="U9" s="29"/>
      <c r="V9" s="30"/>
      <c r="W9" s="93"/>
    </row>
    <row r="10" spans="1:23">
      <c r="A10" s="93"/>
      <c r="B10" s="17"/>
      <c r="C10" s="23" t="s">
        <v>8</v>
      </c>
      <c r="D10" s="55">
        <v>9</v>
      </c>
      <c r="E10" s="18"/>
      <c r="F10" s="18"/>
      <c r="G10" s="18"/>
      <c r="H10" s="19"/>
      <c r="I10" s="8"/>
      <c r="J10" s="9" t="s">
        <v>8</v>
      </c>
      <c r="K10" s="56">
        <v>40</v>
      </c>
      <c r="L10" s="9"/>
      <c r="M10" s="9"/>
      <c r="N10" s="9"/>
      <c r="O10" s="10"/>
      <c r="P10" s="28"/>
      <c r="Q10" s="29" t="s">
        <v>8</v>
      </c>
      <c r="R10" s="55">
        <v>125</v>
      </c>
      <c r="S10" s="29"/>
      <c r="T10" s="29"/>
      <c r="U10" s="29"/>
      <c r="V10" s="30"/>
      <c r="W10" s="93"/>
    </row>
    <row r="11" spans="1:23">
      <c r="A11" s="93"/>
      <c r="B11" s="17"/>
      <c r="C11" s="23" t="s">
        <v>9</v>
      </c>
      <c r="D11" s="55">
        <v>1</v>
      </c>
      <c r="E11" s="18"/>
      <c r="F11" s="18"/>
      <c r="G11" s="18"/>
      <c r="H11" s="19"/>
      <c r="I11" s="8"/>
      <c r="J11" s="9" t="s">
        <v>9</v>
      </c>
      <c r="K11" s="55">
        <v>1</v>
      </c>
      <c r="L11" s="9"/>
      <c r="M11" s="9"/>
      <c r="N11" s="9"/>
      <c r="O11" s="10"/>
      <c r="P11" s="28"/>
      <c r="Q11" s="29" t="s">
        <v>9</v>
      </c>
      <c r="R11" s="55">
        <v>1</v>
      </c>
      <c r="S11" s="29"/>
      <c r="T11" s="29"/>
      <c r="U11" s="29"/>
      <c r="V11" s="30"/>
      <c r="W11" s="93"/>
    </row>
    <row r="12" spans="1:23">
      <c r="A12" s="93"/>
      <c r="B12" s="17"/>
      <c r="C12" s="18"/>
      <c r="D12" s="18"/>
      <c r="E12" s="18"/>
      <c r="F12" s="18"/>
      <c r="G12" s="18"/>
      <c r="H12" s="19"/>
      <c r="I12" s="8"/>
      <c r="J12" s="9"/>
      <c r="K12" s="9"/>
      <c r="L12" s="9"/>
      <c r="M12" s="9"/>
      <c r="N12" s="9"/>
      <c r="O12" s="10"/>
      <c r="P12" s="28"/>
      <c r="Q12" s="29"/>
      <c r="R12" s="29"/>
      <c r="S12" s="29"/>
      <c r="T12" s="29"/>
      <c r="U12" s="29"/>
      <c r="V12" s="30"/>
      <c r="W12" s="93"/>
    </row>
    <row r="13" spans="1:23">
      <c r="A13" s="93"/>
      <c r="B13" s="17"/>
      <c r="C13" s="18"/>
      <c r="D13" s="18"/>
      <c r="E13" s="18"/>
      <c r="F13" s="18"/>
      <c r="G13" s="18"/>
      <c r="H13" s="19"/>
      <c r="I13" s="8"/>
      <c r="J13" s="9"/>
      <c r="K13" s="9"/>
      <c r="L13" s="9"/>
      <c r="M13" s="9"/>
      <c r="N13" s="9"/>
      <c r="O13" s="10"/>
      <c r="P13" s="28"/>
      <c r="Q13" s="29"/>
      <c r="R13" s="29"/>
      <c r="S13" s="29"/>
      <c r="T13" s="29"/>
      <c r="U13" s="29"/>
      <c r="V13" s="30"/>
      <c r="W13" s="93"/>
    </row>
    <row r="14" spans="1:23">
      <c r="A14" s="93"/>
      <c r="B14" s="17"/>
      <c r="C14" s="18"/>
      <c r="D14" s="18"/>
      <c r="E14" s="18"/>
      <c r="F14" s="18"/>
      <c r="G14" s="18"/>
      <c r="H14" s="19"/>
      <c r="I14" s="8"/>
      <c r="J14" s="9"/>
      <c r="K14" s="9"/>
      <c r="L14" s="9"/>
      <c r="M14" s="9"/>
      <c r="N14" s="9"/>
      <c r="O14" s="10"/>
      <c r="P14" s="28"/>
      <c r="Q14" s="29"/>
      <c r="R14" s="29"/>
      <c r="S14" s="29"/>
      <c r="T14" s="29"/>
      <c r="U14" s="29"/>
      <c r="V14" s="30"/>
      <c r="W14" s="93"/>
    </row>
    <row r="15" spans="1:23">
      <c r="A15" s="93"/>
      <c r="B15" s="17"/>
      <c r="C15" s="18"/>
      <c r="D15" s="18"/>
      <c r="E15" s="18"/>
      <c r="F15" s="18"/>
      <c r="G15" s="18"/>
      <c r="H15" s="19"/>
      <c r="I15" s="8"/>
      <c r="J15" s="9"/>
      <c r="K15" s="9"/>
      <c r="L15" s="9"/>
      <c r="M15" s="9"/>
      <c r="N15" s="9"/>
      <c r="O15" s="10"/>
      <c r="P15" s="28"/>
      <c r="Q15" s="29"/>
      <c r="R15" s="29"/>
      <c r="S15" s="29"/>
      <c r="T15" s="29"/>
      <c r="U15" s="29"/>
      <c r="V15" s="30"/>
      <c r="W15" s="93"/>
    </row>
    <row r="16" spans="1:23">
      <c r="A16" s="93"/>
      <c r="B16" s="17"/>
      <c r="C16" s="18"/>
      <c r="D16" s="18"/>
      <c r="E16" s="18"/>
      <c r="F16" s="18"/>
      <c r="G16" s="18"/>
      <c r="H16" s="19"/>
      <c r="I16" s="8"/>
      <c r="J16" s="9"/>
      <c r="K16" s="9"/>
      <c r="L16" s="9"/>
      <c r="M16" s="9"/>
      <c r="N16" s="9"/>
      <c r="O16" s="10"/>
      <c r="P16" s="28"/>
      <c r="Q16" s="29"/>
      <c r="R16" s="29"/>
      <c r="S16" s="29"/>
      <c r="T16" s="29"/>
      <c r="U16" s="29"/>
      <c r="V16" s="30"/>
      <c r="W16" s="93"/>
    </row>
    <row r="17" spans="1:23">
      <c r="A17" s="93"/>
      <c r="B17" s="17"/>
      <c r="C17" s="18" t="s">
        <v>3</v>
      </c>
      <c r="D17" s="18"/>
      <c r="E17" s="18" t="s">
        <v>4</v>
      </c>
      <c r="F17" s="18"/>
      <c r="G17" s="18"/>
      <c r="H17" s="19"/>
      <c r="I17" s="8"/>
      <c r="J17" s="9" t="s">
        <v>3</v>
      </c>
      <c r="K17" s="9"/>
      <c r="L17" s="9" t="s">
        <v>4</v>
      </c>
      <c r="M17" s="9"/>
      <c r="N17" s="9"/>
      <c r="O17" s="10"/>
      <c r="P17" s="28"/>
      <c r="Q17" s="29" t="s">
        <v>3</v>
      </c>
      <c r="R17" s="29"/>
      <c r="S17" s="29" t="s">
        <v>4</v>
      </c>
      <c r="T17" s="29"/>
      <c r="U17" s="29"/>
      <c r="V17" s="30"/>
      <c r="W17" s="93"/>
    </row>
    <row r="18" spans="1:23">
      <c r="A18" s="93"/>
      <c r="B18" s="17"/>
      <c r="C18" s="18">
        <f>D10*D11</f>
        <v>9</v>
      </c>
      <c r="D18" s="18"/>
      <c r="E18" s="18">
        <f>C18/1000</f>
        <v>8.9999999999999993E-3</v>
      </c>
      <c r="F18" s="18"/>
      <c r="G18" s="18"/>
      <c r="H18" s="19"/>
      <c r="I18" s="8"/>
      <c r="J18" s="9">
        <f>K10*K11</f>
        <v>40</v>
      </c>
      <c r="K18" s="9"/>
      <c r="L18" s="9">
        <f>J18/1000</f>
        <v>0.04</v>
      </c>
      <c r="M18" s="9"/>
      <c r="N18" s="9"/>
      <c r="O18" s="10"/>
      <c r="P18" s="28"/>
      <c r="Q18" s="29">
        <f>R10*R11</f>
        <v>125</v>
      </c>
      <c r="R18" s="29"/>
      <c r="S18" s="29">
        <f>Q18/1000</f>
        <v>0.125</v>
      </c>
      <c r="T18" s="29"/>
      <c r="U18" s="29"/>
      <c r="V18" s="30"/>
      <c r="W18" s="93"/>
    </row>
    <row r="19" spans="1:23">
      <c r="A19" s="93"/>
      <c r="B19" s="17"/>
      <c r="C19" s="18"/>
      <c r="D19" s="18"/>
      <c r="E19" s="18"/>
      <c r="F19" s="18"/>
      <c r="G19" s="18"/>
      <c r="H19" s="19"/>
      <c r="I19" s="8"/>
      <c r="J19" s="9"/>
      <c r="K19" s="9"/>
      <c r="L19" s="9"/>
      <c r="M19" s="9"/>
      <c r="N19" s="9"/>
      <c r="O19" s="10"/>
      <c r="P19" s="28"/>
      <c r="Q19" s="29"/>
      <c r="R19" s="29"/>
      <c r="S19" s="29"/>
      <c r="T19" s="29"/>
      <c r="U19" s="29"/>
      <c r="V19" s="30"/>
      <c r="W19" s="93"/>
    </row>
    <row r="20" spans="1:23">
      <c r="A20" s="93"/>
      <c r="B20" s="17"/>
      <c r="C20" s="18"/>
      <c r="D20" s="18"/>
      <c r="E20" s="18"/>
      <c r="F20" s="18"/>
      <c r="G20" s="18"/>
      <c r="H20" s="19"/>
      <c r="I20" s="8"/>
      <c r="J20" s="9"/>
      <c r="K20" s="9"/>
      <c r="L20" s="9"/>
      <c r="M20" s="9"/>
      <c r="N20" s="9"/>
      <c r="O20" s="10"/>
      <c r="P20" s="28"/>
      <c r="Q20" s="29"/>
      <c r="R20" s="29"/>
      <c r="S20" s="29"/>
      <c r="T20" s="29"/>
      <c r="U20" s="29"/>
      <c r="V20" s="30"/>
      <c r="W20" s="93"/>
    </row>
    <row r="21" spans="1:23">
      <c r="A21" s="93"/>
      <c r="B21" s="17"/>
      <c r="C21" s="18" t="s">
        <v>5</v>
      </c>
      <c r="D21" s="18"/>
      <c r="E21" s="151" t="s">
        <v>6</v>
      </c>
      <c r="F21" s="151"/>
      <c r="G21" s="85">
        <f>Instructions!F20</f>
        <v>0.16</v>
      </c>
      <c r="H21" s="19"/>
      <c r="I21" s="8"/>
      <c r="J21" s="9" t="s">
        <v>5</v>
      </c>
      <c r="K21" s="9"/>
      <c r="L21" s="152" t="s">
        <v>6</v>
      </c>
      <c r="M21" s="152"/>
      <c r="N21" s="84">
        <f>Instructions!F20</f>
        <v>0.16</v>
      </c>
      <c r="O21" s="10"/>
      <c r="P21" s="28"/>
      <c r="Q21" s="29" t="s">
        <v>5</v>
      </c>
      <c r="R21" s="29"/>
      <c r="S21" s="153" t="s">
        <v>6</v>
      </c>
      <c r="T21" s="153"/>
      <c r="U21" s="86">
        <f>Instructions!F20</f>
        <v>0.16</v>
      </c>
      <c r="V21" s="30"/>
      <c r="W21" s="93"/>
    </row>
    <row r="22" spans="1:23">
      <c r="A22" s="93"/>
      <c r="B22" s="17"/>
      <c r="C22" s="37">
        <f>E18*G21</f>
        <v>1.4399999999999999E-3</v>
      </c>
      <c r="D22" s="18"/>
      <c r="E22" s="18"/>
      <c r="F22" s="18"/>
      <c r="G22" s="18"/>
      <c r="H22" s="19"/>
      <c r="I22" s="8"/>
      <c r="J22" s="36">
        <f>L18*N21</f>
        <v>6.4000000000000003E-3</v>
      </c>
      <c r="K22" s="9"/>
      <c r="L22" s="9"/>
      <c r="M22" s="9"/>
      <c r="N22" s="9"/>
      <c r="O22" s="10"/>
      <c r="P22" s="28"/>
      <c r="Q22" s="35">
        <f>S18*U21</f>
        <v>0.02</v>
      </c>
      <c r="R22" s="29"/>
      <c r="S22" s="29"/>
      <c r="T22" s="29"/>
      <c r="U22" s="29"/>
      <c r="V22" s="30"/>
      <c r="W22" s="93"/>
    </row>
    <row r="23" spans="1:23">
      <c r="A23" s="93"/>
      <c r="B23" s="17"/>
      <c r="C23" s="18"/>
      <c r="D23" s="18"/>
      <c r="E23" s="18"/>
      <c r="F23" s="18"/>
      <c r="G23" s="18"/>
      <c r="H23" s="19"/>
      <c r="I23" s="8"/>
      <c r="J23" s="9"/>
      <c r="K23" s="9"/>
      <c r="L23" s="9"/>
      <c r="M23" s="9"/>
      <c r="N23" s="9"/>
      <c r="O23" s="10"/>
      <c r="P23" s="28"/>
      <c r="Q23" s="29"/>
      <c r="R23" s="29"/>
      <c r="S23" s="29"/>
      <c r="T23" s="29"/>
      <c r="U23" s="29"/>
      <c r="V23" s="30"/>
      <c r="W23" s="93"/>
    </row>
    <row r="24" spans="1:23">
      <c r="A24" s="93"/>
      <c r="B24" s="17"/>
      <c r="C24" s="18"/>
      <c r="D24" s="18"/>
      <c r="E24" s="18"/>
      <c r="F24" s="18"/>
      <c r="G24" s="18"/>
      <c r="H24" s="19"/>
      <c r="I24" s="8"/>
      <c r="J24" s="9"/>
      <c r="K24" s="9"/>
      <c r="L24" s="9"/>
      <c r="M24" s="9"/>
      <c r="N24" s="9"/>
      <c r="O24" s="10"/>
      <c r="P24" s="28"/>
      <c r="Q24" s="29"/>
      <c r="R24" s="29"/>
      <c r="S24" s="29"/>
      <c r="T24" s="29"/>
      <c r="U24" s="29"/>
      <c r="V24" s="30"/>
      <c r="W24" s="93"/>
    </row>
    <row r="25" spans="1:23">
      <c r="A25" s="93"/>
      <c r="B25" s="17"/>
      <c r="C25" s="18"/>
      <c r="D25" s="18"/>
      <c r="E25" s="18"/>
      <c r="F25" s="18"/>
      <c r="G25" s="18"/>
      <c r="H25" s="19"/>
      <c r="I25" s="8"/>
      <c r="J25" s="9"/>
      <c r="K25" s="9"/>
      <c r="L25" s="9"/>
      <c r="M25" s="9"/>
      <c r="N25" s="9"/>
      <c r="O25" s="10"/>
      <c r="P25" s="28"/>
      <c r="Q25" s="29"/>
      <c r="R25" s="29"/>
      <c r="S25" s="29"/>
      <c r="T25" s="29"/>
      <c r="U25" s="29"/>
      <c r="V25" s="30"/>
      <c r="W25" s="93"/>
    </row>
    <row r="26" spans="1:23">
      <c r="A26" s="93"/>
      <c r="B26" s="17"/>
      <c r="C26" s="18" t="s">
        <v>7</v>
      </c>
      <c r="D26" s="18"/>
      <c r="E26" s="18"/>
      <c r="F26" s="18"/>
      <c r="G26" s="18"/>
      <c r="H26" s="19"/>
      <c r="I26" s="8"/>
      <c r="J26" s="9" t="s">
        <v>7</v>
      </c>
      <c r="K26" s="9"/>
      <c r="L26" s="9"/>
      <c r="M26" s="9"/>
      <c r="N26" s="9"/>
      <c r="O26" s="10"/>
      <c r="P26" s="28"/>
      <c r="Q26" s="29" t="s">
        <v>7</v>
      </c>
      <c r="R26" s="29"/>
      <c r="S26" s="29"/>
      <c r="T26" s="29"/>
      <c r="U26" s="29"/>
      <c r="V26" s="30"/>
      <c r="W26" s="93"/>
    </row>
    <row r="27" spans="1:23">
      <c r="A27" s="93"/>
      <c r="B27" s="17"/>
      <c r="C27" s="37">
        <f>C22*8</f>
        <v>1.1519999999999999E-2</v>
      </c>
      <c r="D27" s="18"/>
      <c r="E27" s="18"/>
      <c r="F27" s="18"/>
      <c r="G27" s="18"/>
      <c r="H27" s="19"/>
      <c r="I27" s="8"/>
      <c r="J27" s="36">
        <f>J22*8</f>
        <v>5.1200000000000002E-2</v>
      </c>
      <c r="K27" s="9"/>
      <c r="L27" s="9"/>
      <c r="M27" s="9"/>
      <c r="N27" s="9"/>
      <c r="O27" s="10"/>
      <c r="P27" s="28"/>
      <c r="Q27" s="35">
        <f>Q22*8</f>
        <v>0.16</v>
      </c>
      <c r="R27" s="29"/>
      <c r="S27" s="29"/>
      <c r="T27" s="29"/>
      <c r="U27" s="29"/>
      <c r="V27" s="30"/>
      <c r="W27" s="93"/>
    </row>
    <row r="28" spans="1:23">
      <c r="A28" s="93"/>
      <c r="B28" s="17"/>
      <c r="C28" s="18"/>
      <c r="D28" s="18"/>
      <c r="E28" s="18"/>
      <c r="F28" s="18"/>
      <c r="G28" s="18"/>
      <c r="H28" s="19"/>
      <c r="I28" s="8"/>
      <c r="J28" s="9"/>
      <c r="K28" s="9"/>
      <c r="L28" s="9"/>
      <c r="M28" s="9"/>
      <c r="N28" s="9"/>
      <c r="O28" s="10"/>
      <c r="P28" s="28"/>
      <c r="Q28" s="29"/>
      <c r="R28" s="29"/>
      <c r="S28" s="29"/>
      <c r="T28" s="29"/>
      <c r="U28" s="29"/>
      <c r="V28" s="30"/>
      <c r="W28" s="93"/>
    </row>
    <row r="29" spans="1:23" ht="15.75" thickBot="1">
      <c r="A29" s="93"/>
      <c r="B29" s="17"/>
      <c r="C29" s="18" t="s">
        <v>20</v>
      </c>
      <c r="D29" s="18"/>
      <c r="E29" s="18"/>
      <c r="F29" s="18"/>
      <c r="G29" s="18"/>
      <c r="H29" s="19"/>
      <c r="I29" s="8"/>
      <c r="J29" s="9" t="s">
        <v>20</v>
      </c>
      <c r="K29" s="9"/>
      <c r="L29" s="9"/>
      <c r="M29" s="9"/>
      <c r="N29" s="9"/>
      <c r="O29" s="10"/>
      <c r="P29" s="28"/>
      <c r="Q29" s="29" t="s">
        <v>20</v>
      </c>
      <c r="R29" s="29"/>
      <c r="S29" s="29"/>
      <c r="T29" s="29"/>
      <c r="U29" s="29"/>
      <c r="V29" s="30"/>
      <c r="W29" s="93"/>
    </row>
    <row r="30" spans="1:23" ht="15.75" thickBot="1">
      <c r="A30" s="93"/>
      <c r="B30" s="17"/>
      <c r="C30" s="34">
        <f>C27*365</f>
        <v>4.2047999999999996</v>
      </c>
      <c r="D30" s="18"/>
      <c r="E30" s="18"/>
      <c r="F30" s="18"/>
      <c r="G30" s="18"/>
      <c r="H30" s="19"/>
      <c r="I30" s="8"/>
      <c r="J30" s="34">
        <f>J27*365</f>
        <v>18.688000000000002</v>
      </c>
      <c r="K30" s="9"/>
      <c r="L30" s="9"/>
      <c r="M30" s="9"/>
      <c r="N30" s="9"/>
      <c r="O30" s="10"/>
      <c r="P30" s="28"/>
      <c r="Q30" s="34">
        <f>Q27*365</f>
        <v>58.4</v>
      </c>
      <c r="R30" s="29"/>
      <c r="S30" s="29"/>
      <c r="T30" s="29"/>
      <c r="U30" s="29"/>
      <c r="V30" s="30"/>
      <c r="W30" s="93"/>
    </row>
    <row r="31" spans="1:23">
      <c r="A31" s="93"/>
      <c r="B31" s="17"/>
      <c r="C31" s="18"/>
      <c r="D31" s="18"/>
      <c r="E31" s="18"/>
      <c r="F31" s="18"/>
      <c r="G31" s="18"/>
      <c r="H31" s="19"/>
      <c r="I31" s="8"/>
      <c r="J31" s="9"/>
      <c r="K31" s="9"/>
      <c r="L31" s="9"/>
      <c r="M31" s="9"/>
      <c r="N31" s="9"/>
      <c r="O31" s="10"/>
      <c r="P31" s="28"/>
      <c r="Q31" s="29"/>
      <c r="R31" s="29"/>
      <c r="S31" s="29"/>
      <c r="T31" s="29"/>
      <c r="U31" s="29"/>
      <c r="V31" s="30"/>
      <c r="W31" s="93"/>
    </row>
    <row r="32" spans="1:23">
      <c r="A32" s="93"/>
      <c r="B32" s="17"/>
      <c r="C32" s="18"/>
      <c r="D32" s="18"/>
      <c r="E32" s="18"/>
      <c r="F32" s="18"/>
      <c r="G32" s="18"/>
      <c r="H32" s="19"/>
      <c r="I32" s="8"/>
      <c r="J32" s="9"/>
      <c r="K32" s="9"/>
      <c r="L32" s="9"/>
      <c r="M32" s="9"/>
      <c r="N32" s="9"/>
      <c r="O32" s="10"/>
      <c r="P32" s="28"/>
      <c r="Q32" s="29"/>
      <c r="R32" s="29"/>
      <c r="S32" s="29"/>
      <c r="T32" s="29"/>
      <c r="U32" s="29"/>
      <c r="V32" s="30"/>
      <c r="W32" s="93"/>
    </row>
    <row r="33" spans="1:23">
      <c r="A33" s="93"/>
      <c r="B33" s="20"/>
      <c r="C33" s="21"/>
      <c r="D33" s="21"/>
      <c r="E33" s="21"/>
      <c r="F33" s="21"/>
      <c r="G33" s="21"/>
      <c r="H33" s="22"/>
      <c r="I33" s="11"/>
      <c r="J33" s="12"/>
      <c r="K33" s="12"/>
      <c r="L33" s="12"/>
      <c r="M33" s="12"/>
      <c r="N33" s="12"/>
      <c r="O33" s="13"/>
      <c r="P33" s="31"/>
      <c r="Q33" s="32"/>
      <c r="R33" s="32"/>
      <c r="S33" s="32"/>
      <c r="T33" s="32"/>
      <c r="U33" s="32"/>
      <c r="V33" s="33"/>
      <c r="W33" s="93"/>
    </row>
    <row r="34" spans="1:23">
      <c r="A34" s="93"/>
      <c r="B34" s="93"/>
      <c r="C34" s="93"/>
      <c r="D34" s="93"/>
      <c r="E34" s="93"/>
      <c r="F34" s="93"/>
      <c r="G34" s="93"/>
      <c r="H34" s="93"/>
      <c r="I34" s="93"/>
      <c r="J34" s="93"/>
      <c r="K34" s="93"/>
      <c r="L34" s="93"/>
      <c r="M34" s="93"/>
      <c r="N34" s="93"/>
      <c r="O34" s="93"/>
      <c r="P34" s="93"/>
      <c r="Q34" s="93"/>
      <c r="R34" s="93"/>
      <c r="S34" s="93"/>
      <c r="T34" s="93"/>
      <c r="U34" s="93"/>
      <c r="V34" s="93"/>
      <c r="W34" s="93"/>
    </row>
    <row r="35" spans="1:23">
      <c r="A35" s="93"/>
      <c r="B35" s="93"/>
      <c r="C35" s="93"/>
      <c r="D35" s="93"/>
      <c r="E35" s="93"/>
      <c r="F35" s="93"/>
      <c r="G35" s="93"/>
      <c r="H35" s="93"/>
      <c r="I35" s="93"/>
      <c r="J35" s="93"/>
      <c r="K35" s="93"/>
      <c r="L35" s="93"/>
      <c r="M35" s="93"/>
      <c r="N35" s="93"/>
      <c r="O35" s="93"/>
      <c r="P35" s="93"/>
      <c r="Q35" s="93"/>
      <c r="R35" s="93"/>
      <c r="S35" s="93"/>
      <c r="T35" s="93"/>
      <c r="U35" s="93"/>
      <c r="V35" s="93"/>
      <c r="W35" s="93"/>
    </row>
    <row r="36" spans="1:23" ht="15" customHeight="1">
      <c r="A36" s="93"/>
      <c r="B36" s="145" t="s">
        <v>49</v>
      </c>
      <c r="C36" s="146"/>
      <c r="D36" s="147"/>
      <c r="E36" s="145" t="s">
        <v>50</v>
      </c>
      <c r="F36" s="146"/>
      <c r="G36" s="147"/>
      <c r="H36" s="38"/>
      <c r="I36" s="38"/>
      <c r="J36" s="38"/>
      <c r="K36" s="38"/>
      <c r="L36" s="39"/>
      <c r="M36" s="93"/>
      <c r="N36" s="50"/>
      <c r="O36" s="51"/>
      <c r="P36" s="51"/>
      <c r="Q36" s="51"/>
      <c r="R36" s="51"/>
      <c r="S36" s="51"/>
      <c r="T36" s="51"/>
      <c r="U36" s="51"/>
      <c r="V36" s="52"/>
      <c r="W36" s="93"/>
    </row>
    <row r="37" spans="1:23">
      <c r="A37" s="93"/>
      <c r="B37" s="40"/>
      <c r="C37" s="97" t="s">
        <v>47</v>
      </c>
      <c r="D37" s="57">
        <v>17.97</v>
      </c>
      <c r="E37" s="143" t="s">
        <v>48</v>
      </c>
      <c r="F37" s="144"/>
      <c r="G37" s="105">
        <v>0.98</v>
      </c>
      <c r="H37" s="42"/>
      <c r="I37" s="42"/>
      <c r="J37" s="41" t="s">
        <v>12</v>
      </c>
      <c r="K37" s="43">
        <f>C30</f>
        <v>4.2047999999999996</v>
      </c>
      <c r="L37" s="44"/>
      <c r="M37" s="93"/>
      <c r="N37" s="140" t="s">
        <v>46</v>
      </c>
      <c r="O37" s="142"/>
      <c r="P37" s="142"/>
      <c r="Q37" s="142"/>
      <c r="R37" s="55">
        <v>45000</v>
      </c>
      <c r="S37" s="42"/>
      <c r="T37" s="42"/>
      <c r="U37" s="42"/>
      <c r="V37" s="44"/>
      <c r="W37" s="93"/>
    </row>
    <row r="38" spans="1:23">
      <c r="A38" s="93"/>
      <c r="B38" s="40"/>
      <c r="C38" s="41" t="s">
        <v>2</v>
      </c>
      <c r="D38" s="44">
        <f>D11</f>
        <v>1</v>
      </c>
      <c r="E38" s="40"/>
      <c r="F38" s="42" t="s">
        <v>2</v>
      </c>
      <c r="G38" s="44">
        <f>K11</f>
        <v>1</v>
      </c>
      <c r="H38" s="42"/>
      <c r="I38" s="42"/>
      <c r="J38" s="41" t="s">
        <v>11</v>
      </c>
      <c r="K38" s="43">
        <f>J30</f>
        <v>18.688000000000002</v>
      </c>
      <c r="L38" s="44"/>
      <c r="M38" s="93"/>
      <c r="N38" s="140" t="s">
        <v>18</v>
      </c>
      <c r="O38" s="142"/>
      <c r="P38" s="142"/>
      <c r="Q38" s="142"/>
      <c r="R38" s="95">
        <f>R37/2920</f>
        <v>15.41095890410959</v>
      </c>
      <c r="S38" s="42"/>
      <c r="T38" s="42"/>
      <c r="U38" s="42"/>
      <c r="V38" s="44"/>
      <c r="W38" s="93"/>
    </row>
    <row r="39" spans="1:23">
      <c r="A39" s="93"/>
      <c r="B39" s="40"/>
      <c r="C39" s="41"/>
      <c r="D39" s="44"/>
      <c r="E39" s="40"/>
      <c r="F39" s="42"/>
      <c r="G39" s="44"/>
      <c r="H39" s="42"/>
      <c r="I39" s="42"/>
      <c r="J39" s="41"/>
      <c r="K39" s="43"/>
      <c r="L39" s="44"/>
      <c r="M39" s="93"/>
      <c r="N39" s="140" t="s">
        <v>45</v>
      </c>
      <c r="O39" s="142"/>
      <c r="P39" s="142"/>
      <c r="Q39" s="142"/>
      <c r="R39" s="96">
        <v>1000</v>
      </c>
      <c r="S39" s="42"/>
      <c r="T39" s="42"/>
      <c r="U39" s="42"/>
      <c r="V39" s="44"/>
      <c r="W39" s="93"/>
    </row>
    <row r="40" spans="1:23">
      <c r="A40" s="93"/>
      <c r="B40" s="40"/>
      <c r="C40" s="41"/>
      <c r="D40" s="44"/>
      <c r="E40" s="40"/>
      <c r="F40" s="42"/>
      <c r="G40" s="44"/>
      <c r="H40" s="42"/>
      <c r="I40" s="42"/>
      <c r="J40" s="41"/>
      <c r="K40" s="43"/>
      <c r="L40" s="44"/>
      <c r="M40" s="93"/>
      <c r="N40" s="94"/>
      <c r="O40" s="41"/>
      <c r="P40" s="41"/>
      <c r="Q40" s="41" t="s">
        <v>18</v>
      </c>
      <c r="R40" s="95">
        <f>R39/2920</f>
        <v>0.34246575342465752</v>
      </c>
      <c r="S40" s="42"/>
      <c r="T40" s="42"/>
      <c r="U40" s="42"/>
      <c r="V40" s="44"/>
      <c r="W40" s="93"/>
    </row>
    <row r="41" spans="1:23">
      <c r="A41" s="93"/>
      <c r="B41" s="40"/>
      <c r="C41" s="76"/>
      <c r="D41" s="44"/>
      <c r="E41" s="76"/>
      <c r="F41" s="76"/>
      <c r="G41" s="44"/>
      <c r="H41" s="42"/>
      <c r="I41" s="42"/>
      <c r="J41" s="41"/>
      <c r="K41" s="42"/>
      <c r="L41" s="44"/>
      <c r="M41" s="93"/>
      <c r="N41" s="148" t="s">
        <v>19</v>
      </c>
      <c r="O41" s="149"/>
      <c r="P41" s="149"/>
      <c r="Q41" s="149"/>
      <c r="R41" s="149"/>
      <c r="S41" s="149"/>
      <c r="T41" s="149"/>
      <c r="U41" s="149"/>
      <c r="V41" s="150"/>
      <c r="W41" s="93"/>
    </row>
    <row r="42" spans="1:23">
      <c r="A42" s="93"/>
      <c r="B42" s="40"/>
      <c r="C42" s="42" t="s">
        <v>10</v>
      </c>
      <c r="D42" s="99">
        <f>D38*D37</f>
        <v>17.97</v>
      </c>
      <c r="E42" s="140" t="s">
        <v>10</v>
      </c>
      <c r="F42" s="142"/>
      <c r="G42" s="99">
        <f>G37*G38</f>
        <v>0.98</v>
      </c>
      <c r="H42" s="42"/>
      <c r="I42" s="42"/>
      <c r="J42" s="41" t="s">
        <v>13</v>
      </c>
      <c r="K42" s="49">
        <f>K38-K37</f>
        <v>14.483200000000004</v>
      </c>
      <c r="L42" s="44"/>
      <c r="M42" s="93"/>
      <c r="N42" s="40"/>
      <c r="O42" s="76"/>
      <c r="P42" s="76"/>
      <c r="Q42" s="76"/>
      <c r="R42" s="76"/>
      <c r="S42" s="76"/>
      <c r="T42" s="76"/>
      <c r="U42" s="76"/>
      <c r="V42" s="76"/>
      <c r="W42" s="93"/>
    </row>
    <row r="43" spans="1:23">
      <c r="A43" s="93"/>
      <c r="B43" s="40"/>
      <c r="C43" s="42"/>
      <c r="D43" s="44"/>
      <c r="E43" s="140" t="s">
        <v>51</v>
      </c>
      <c r="F43" s="142"/>
      <c r="G43" s="103">
        <f>ROUNDUP(R37/R39,0)</f>
        <v>45</v>
      </c>
      <c r="H43" s="42"/>
      <c r="I43" s="42"/>
      <c r="J43" s="42"/>
      <c r="K43" s="42"/>
      <c r="L43" s="44"/>
      <c r="M43" s="93"/>
      <c r="N43" s="100"/>
      <c r="O43" s="142" t="s">
        <v>54</v>
      </c>
      <c r="P43" s="142"/>
      <c r="Q43" s="142"/>
      <c r="R43" s="142"/>
      <c r="S43" s="54">
        <f>(R38-D45)*K42+(G44-G42)</f>
        <v>248.35000000000005</v>
      </c>
      <c r="T43" s="101"/>
      <c r="U43" s="101"/>
      <c r="V43" s="102"/>
      <c r="W43" s="93"/>
    </row>
    <row r="44" spans="1:23">
      <c r="A44" s="93"/>
      <c r="B44" s="45"/>
      <c r="C44" s="46"/>
      <c r="D44" s="47"/>
      <c r="E44" s="136" t="s">
        <v>52</v>
      </c>
      <c r="F44" s="137"/>
      <c r="G44" s="98">
        <f>G42*G43</f>
        <v>44.1</v>
      </c>
      <c r="H44" s="42"/>
      <c r="I44" s="42"/>
      <c r="J44" s="42"/>
      <c r="K44" s="42"/>
      <c r="L44" s="44"/>
      <c r="M44" s="93"/>
      <c r="N44" s="140" t="s">
        <v>53</v>
      </c>
      <c r="O44" s="141"/>
      <c r="P44" s="141"/>
      <c r="Q44" s="141"/>
      <c r="R44" s="141"/>
      <c r="S44" s="77">
        <f>G44-G42</f>
        <v>43.120000000000005</v>
      </c>
      <c r="T44" s="42"/>
      <c r="U44" s="42"/>
      <c r="V44" s="44"/>
      <c r="W44" s="93"/>
    </row>
    <row r="45" spans="1:23">
      <c r="A45" s="93"/>
      <c r="B45" s="138" t="s">
        <v>14</v>
      </c>
      <c r="C45" s="139"/>
      <c r="D45" s="48">
        <f>D42/K42</f>
        <v>1.2407479010163496</v>
      </c>
      <c r="E45" s="76"/>
      <c r="F45" s="76"/>
      <c r="G45" s="76"/>
      <c r="H45" s="42"/>
      <c r="I45" s="42"/>
      <c r="J45" s="42"/>
      <c r="K45" s="42"/>
      <c r="L45" s="44"/>
      <c r="M45" s="93"/>
      <c r="N45" s="53"/>
      <c r="O45" s="141" t="s">
        <v>21</v>
      </c>
      <c r="P45" s="141"/>
      <c r="Q45" s="141"/>
      <c r="R45" s="141"/>
      <c r="S45" s="104">
        <f>S43+S44</f>
        <v>291.47000000000003</v>
      </c>
      <c r="T45" s="42"/>
      <c r="U45" s="42"/>
      <c r="V45" s="44"/>
      <c r="W45" s="93"/>
    </row>
    <row r="46" spans="1:23">
      <c r="A46" s="93"/>
      <c r="B46" s="45"/>
      <c r="C46" s="76"/>
      <c r="D46" s="76"/>
      <c r="E46" s="76"/>
      <c r="F46" s="76"/>
      <c r="G46" s="46"/>
      <c r="H46" s="46"/>
      <c r="I46" s="46"/>
      <c r="J46" s="46"/>
      <c r="K46" s="46"/>
      <c r="L46" s="47"/>
      <c r="M46" s="93"/>
      <c r="N46" s="45"/>
      <c r="O46" s="46"/>
      <c r="P46" s="46"/>
      <c r="Q46" s="46"/>
      <c r="R46" s="46"/>
      <c r="S46" s="46"/>
      <c r="T46" s="46"/>
      <c r="U46" s="46"/>
      <c r="V46" s="47"/>
      <c r="W46" s="93"/>
    </row>
    <row r="47" spans="1:23">
      <c r="A47" s="93"/>
      <c r="B47" s="93"/>
      <c r="C47" s="93"/>
      <c r="D47" s="93"/>
      <c r="E47" s="93"/>
      <c r="F47" s="93"/>
      <c r="G47" s="93"/>
      <c r="H47" s="93"/>
      <c r="I47" s="93"/>
      <c r="J47" s="93"/>
      <c r="K47" s="93"/>
      <c r="L47" s="93"/>
      <c r="M47" s="93"/>
      <c r="N47" s="93"/>
      <c r="O47" s="93"/>
      <c r="P47" s="93"/>
      <c r="Q47" s="93"/>
      <c r="R47" s="93"/>
      <c r="S47" s="93"/>
      <c r="T47" s="93"/>
      <c r="U47" s="93"/>
      <c r="V47" s="93"/>
      <c r="W47" s="93"/>
    </row>
    <row r="48" spans="1:23">
      <c r="A48" s="93"/>
      <c r="B48" s="93"/>
      <c r="C48" s="93"/>
      <c r="D48" s="93"/>
      <c r="E48" s="93"/>
      <c r="F48" s="93"/>
      <c r="G48" s="93"/>
      <c r="H48" s="93"/>
      <c r="I48" s="93"/>
      <c r="J48" s="93"/>
      <c r="K48" s="93"/>
      <c r="L48" s="93"/>
      <c r="M48" s="93"/>
      <c r="N48" s="93"/>
      <c r="O48" s="93"/>
      <c r="P48" s="93"/>
      <c r="Q48" s="93"/>
      <c r="R48" s="93"/>
      <c r="S48" s="93"/>
      <c r="T48" s="93"/>
      <c r="U48" s="93"/>
      <c r="V48" s="93"/>
      <c r="W48" s="93"/>
    </row>
    <row r="49" spans="1:23">
      <c r="A49" s="93"/>
      <c r="B49" s="93"/>
      <c r="C49" s="93"/>
      <c r="D49" s="93"/>
      <c r="E49" s="93"/>
      <c r="F49" s="93"/>
      <c r="G49" s="93"/>
      <c r="H49" s="93"/>
      <c r="I49" s="93"/>
      <c r="J49" s="93"/>
      <c r="K49" s="93"/>
      <c r="L49" s="93"/>
      <c r="M49" s="93"/>
      <c r="N49" s="93"/>
      <c r="O49" s="93"/>
      <c r="P49" s="93"/>
      <c r="Q49" s="93"/>
      <c r="R49" s="93"/>
      <c r="S49" s="93"/>
      <c r="T49" s="93"/>
      <c r="U49" s="93"/>
      <c r="V49" s="93"/>
      <c r="W49" s="93"/>
    </row>
    <row r="50" spans="1:23">
      <c r="A50" s="93"/>
      <c r="B50" s="93"/>
      <c r="C50" s="93"/>
      <c r="D50" s="93"/>
      <c r="E50" s="93"/>
      <c r="F50" s="93"/>
      <c r="G50" s="93"/>
      <c r="H50" s="93"/>
      <c r="I50" s="93"/>
      <c r="J50" s="93"/>
      <c r="K50" s="93"/>
      <c r="L50" s="93"/>
      <c r="M50" s="93"/>
      <c r="N50" s="93"/>
      <c r="O50" s="93"/>
      <c r="P50" s="93"/>
      <c r="Q50" s="93"/>
      <c r="R50" s="93"/>
      <c r="S50" s="93"/>
      <c r="T50" s="93"/>
      <c r="U50" s="93"/>
      <c r="V50" s="93"/>
      <c r="W50" s="93"/>
    </row>
    <row r="51" spans="1:23">
      <c r="A51" s="93"/>
      <c r="B51" s="93"/>
      <c r="C51" s="93"/>
      <c r="D51" s="93"/>
      <c r="E51" s="93"/>
      <c r="F51" s="93"/>
      <c r="G51" s="93"/>
      <c r="H51" s="93"/>
      <c r="I51" s="93"/>
      <c r="J51" s="93"/>
      <c r="K51" s="93"/>
      <c r="L51" s="93"/>
      <c r="M51" s="93"/>
      <c r="N51" s="93"/>
      <c r="O51" s="93"/>
      <c r="P51" s="93"/>
      <c r="Q51" s="93"/>
      <c r="R51" s="93"/>
      <c r="S51" s="93"/>
      <c r="T51" s="93"/>
      <c r="U51" s="93"/>
      <c r="V51" s="93"/>
      <c r="W51" s="93"/>
    </row>
    <row r="52" spans="1:23">
      <c r="A52" s="93"/>
      <c r="B52" s="93"/>
      <c r="C52" s="93"/>
      <c r="D52" s="93"/>
      <c r="E52" s="93"/>
      <c r="F52" s="93"/>
      <c r="G52" s="93"/>
      <c r="H52" s="93"/>
      <c r="I52" s="93"/>
      <c r="J52" s="93"/>
      <c r="K52" s="93"/>
      <c r="L52" s="93"/>
      <c r="M52" s="93"/>
      <c r="N52" s="93"/>
      <c r="O52" s="93"/>
      <c r="P52" s="93"/>
      <c r="Q52" s="93"/>
      <c r="R52" s="93"/>
      <c r="S52" s="93"/>
      <c r="T52" s="93"/>
      <c r="U52" s="93"/>
      <c r="V52" s="93"/>
      <c r="W52" s="93"/>
    </row>
    <row r="53" spans="1:23">
      <c r="A53" s="93"/>
      <c r="B53" s="93"/>
      <c r="C53" s="93"/>
      <c r="D53" s="93"/>
      <c r="E53" s="93"/>
      <c r="F53" s="93"/>
      <c r="G53" s="93"/>
      <c r="H53" s="93"/>
      <c r="I53" s="93"/>
      <c r="J53" s="93"/>
      <c r="K53" s="93"/>
      <c r="L53" s="93"/>
      <c r="M53" s="93"/>
      <c r="N53" s="93"/>
      <c r="O53" s="93"/>
      <c r="P53" s="93"/>
      <c r="Q53" s="93"/>
      <c r="R53" s="93"/>
      <c r="S53" s="93"/>
      <c r="T53" s="93"/>
      <c r="U53" s="93"/>
      <c r="V53" s="93"/>
      <c r="W53" s="93"/>
    </row>
    <row r="54" spans="1:23">
      <c r="A54" s="93"/>
      <c r="B54" s="93"/>
      <c r="C54" s="93"/>
      <c r="D54" s="93"/>
      <c r="E54" s="93"/>
      <c r="F54" s="93"/>
      <c r="G54" s="93"/>
      <c r="H54" s="93"/>
      <c r="I54" s="93"/>
      <c r="J54" s="93"/>
      <c r="K54" s="93"/>
      <c r="L54" s="93"/>
      <c r="M54" s="93"/>
      <c r="N54" s="93"/>
      <c r="O54" s="93"/>
      <c r="P54" s="93"/>
      <c r="Q54" s="93"/>
      <c r="R54" s="93"/>
      <c r="S54" s="93"/>
      <c r="T54" s="93"/>
      <c r="U54" s="93"/>
      <c r="V54" s="93"/>
      <c r="W54" s="93"/>
    </row>
    <row r="55" spans="1:23">
      <c r="A55" s="93"/>
      <c r="B55" s="93"/>
      <c r="C55" s="93"/>
      <c r="D55" s="93"/>
      <c r="E55" s="93"/>
      <c r="F55" s="93"/>
      <c r="G55" s="93"/>
      <c r="H55" s="93"/>
      <c r="I55" s="93"/>
      <c r="J55" s="93"/>
      <c r="K55" s="93"/>
      <c r="L55" s="93"/>
      <c r="M55" s="93"/>
      <c r="N55" s="93"/>
      <c r="O55" s="93"/>
      <c r="P55" s="93"/>
      <c r="Q55" s="93"/>
      <c r="R55" s="93"/>
      <c r="S55" s="93"/>
      <c r="T55" s="93"/>
      <c r="U55" s="93"/>
      <c r="V55" s="93"/>
      <c r="W55" s="93"/>
    </row>
    <row r="56" spans="1:23">
      <c r="A56" s="93"/>
      <c r="B56" s="93"/>
      <c r="C56" s="93"/>
      <c r="D56" s="93"/>
      <c r="E56" s="93"/>
      <c r="F56" s="93"/>
      <c r="G56" s="93"/>
      <c r="H56" s="93"/>
      <c r="I56" s="93"/>
      <c r="J56" s="93"/>
      <c r="K56" s="93"/>
      <c r="L56" s="93"/>
      <c r="M56" s="93"/>
      <c r="N56" s="93"/>
      <c r="O56" s="93"/>
      <c r="P56" s="93"/>
      <c r="Q56" s="93"/>
      <c r="R56" s="93"/>
      <c r="S56" s="93"/>
      <c r="T56" s="93"/>
      <c r="U56" s="93"/>
      <c r="V56" s="93"/>
      <c r="W56" s="93"/>
    </row>
    <row r="57" spans="1:23">
      <c r="A57" s="93"/>
      <c r="B57" s="93"/>
      <c r="C57" s="93"/>
      <c r="D57" s="93"/>
      <c r="E57" s="93"/>
      <c r="F57" s="93"/>
      <c r="G57" s="93"/>
      <c r="H57" s="93"/>
      <c r="I57" s="93"/>
      <c r="J57" s="93"/>
      <c r="K57" s="93"/>
      <c r="L57" s="93"/>
      <c r="M57" s="93"/>
      <c r="N57" s="93"/>
      <c r="O57" s="93"/>
      <c r="P57" s="93"/>
      <c r="Q57" s="93"/>
      <c r="R57" s="93"/>
      <c r="S57" s="93"/>
      <c r="T57" s="93"/>
      <c r="U57" s="93"/>
      <c r="V57" s="93"/>
      <c r="W57" s="93"/>
    </row>
    <row r="58" spans="1:23">
      <c r="A58" s="93"/>
      <c r="B58" s="93"/>
      <c r="C58" s="93"/>
      <c r="D58" s="93"/>
      <c r="E58" s="93"/>
      <c r="F58" s="93"/>
      <c r="G58" s="93"/>
      <c r="H58" s="93"/>
      <c r="I58" s="93"/>
      <c r="J58" s="93"/>
      <c r="K58" s="93"/>
      <c r="L58" s="93"/>
      <c r="M58" s="93"/>
      <c r="N58" s="93"/>
      <c r="O58" s="93"/>
      <c r="P58" s="93"/>
      <c r="Q58" s="93"/>
      <c r="R58" s="93"/>
      <c r="S58" s="93"/>
      <c r="T58" s="93"/>
      <c r="U58" s="93"/>
      <c r="V58" s="93"/>
      <c r="W58" s="93"/>
    </row>
    <row r="59" spans="1:23">
      <c r="A59" s="93"/>
      <c r="B59" s="93"/>
      <c r="C59" s="93"/>
      <c r="D59" s="93"/>
      <c r="E59" s="93"/>
      <c r="F59" s="93"/>
      <c r="G59" s="93"/>
      <c r="H59" s="93"/>
      <c r="I59" s="93"/>
      <c r="J59" s="93"/>
      <c r="K59" s="93"/>
      <c r="L59" s="93"/>
      <c r="M59" s="93"/>
      <c r="N59" s="93"/>
      <c r="O59" s="93"/>
      <c r="P59" s="93"/>
      <c r="Q59" s="93"/>
      <c r="R59" s="93"/>
      <c r="S59" s="93"/>
      <c r="T59" s="93"/>
      <c r="U59" s="93"/>
      <c r="V59" s="93"/>
      <c r="W59" s="93"/>
    </row>
    <row r="60" spans="1:23">
      <c r="A60" s="93"/>
      <c r="B60" s="93"/>
      <c r="C60" s="93"/>
      <c r="D60" s="93"/>
      <c r="E60" s="93"/>
      <c r="F60" s="93"/>
      <c r="G60" s="93"/>
      <c r="H60" s="93"/>
      <c r="I60" s="93"/>
      <c r="J60" s="93"/>
      <c r="K60" s="93"/>
      <c r="L60" s="93"/>
      <c r="M60" s="93"/>
      <c r="N60" s="93"/>
      <c r="O60" s="93"/>
      <c r="P60" s="93"/>
      <c r="Q60" s="93"/>
      <c r="R60" s="93"/>
      <c r="S60" s="93"/>
      <c r="T60" s="93"/>
      <c r="U60" s="93"/>
      <c r="V60" s="93"/>
      <c r="W60" s="93"/>
    </row>
    <row r="61" spans="1:23">
      <c r="A61" s="93"/>
      <c r="B61" s="93"/>
      <c r="C61" s="93"/>
      <c r="D61" s="93"/>
      <c r="E61" s="93"/>
      <c r="F61" s="93"/>
      <c r="G61" s="93"/>
      <c r="H61" s="93"/>
      <c r="I61" s="93"/>
      <c r="J61" s="93"/>
      <c r="K61" s="93"/>
      <c r="L61" s="93"/>
      <c r="M61" s="93"/>
      <c r="N61" s="93"/>
      <c r="O61" s="93"/>
      <c r="P61" s="93"/>
      <c r="Q61" s="93"/>
      <c r="R61" s="93"/>
      <c r="S61" s="93"/>
      <c r="T61" s="93"/>
      <c r="U61" s="93"/>
      <c r="V61" s="93"/>
      <c r="W61" s="93"/>
    </row>
    <row r="62" spans="1:23">
      <c r="A62" s="93"/>
      <c r="B62" s="93"/>
      <c r="C62" s="93"/>
      <c r="D62" s="93"/>
      <c r="E62" s="93"/>
      <c r="F62" s="93"/>
      <c r="G62" s="93"/>
      <c r="H62" s="93"/>
      <c r="I62" s="93"/>
      <c r="J62" s="93"/>
      <c r="K62" s="93"/>
      <c r="L62" s="93"/>
      <c r="M62" s="93"/>
      <c r="N62" s="93"/>
      <c r="O62" s="93"/>
      <c r="P62" s="93"/>
      <c r="Q62" s="93"/>
      <c r="R62" s="93"/>
      <c r="S62" s="93"/>
      <c r="T62" s="93"/>
      <c r="U62" s="93"/>
      <c r="V62" s="93"/>
      <c r="W62" s="93"/>
    </row>
    <row r="63" spans="1:23">
      <c r="A63" s="93"/>
      <c r="B63" s="93"/>
      <c r="C63" s="93"/>
      <c r="D63" s="93"/>
      <c r="E63" s="93"/>
      <c r="F63" s="93"/>
      <c r="G63" s="93"/>
      <c r="H63" s="93"/>
      <c r="I63" s="93"/>
      <c r="J63" s="93"/>
      <c r="K63" s="93"/>
      <c r="L63" s="93"/>
      <c r="M63" s="93"/>
      <c r="N63" s="93"/>
      <c r="O63" s="93"/>
      <c r="P63" s="93"/>
      <c r="Q63" s="93"/>
      <c r="R63" s="93"/>
      <c r="S63" s="93"/>
      <c r="T63" s="93"/>
      <c r="U63" s="93"/>
      <c r="V63" s="93"/>
      <c r="W63" s="93"/>
    </row>
    <row r="64" spans="1:23">
      <c r="A64" s="93"/>
      <c r="B64" s="93"/>
      <c r="C64" s="93"/>
      <c r="D64" s="93"/>
      <c r="E64" s="93"/>
      <c r="F64" s="93"/>
      <c r="G64" s="93"/>
      <c r="H64" s="93"/>
      <c r="I64" s="93"/>
      <c r="J64" s="93"/>
      <c r="K64" s="93"/>
      <c r="L64" s="93"/>
      <c r="M64" s="93"/>
      <c r="N64" s="93"/>
      <c r="O64" s="93"/>
      <c r="P64" s="93"/>
      <c r="Q64" s="93"/>
      <c r="R64" s="93"/>
      <c r="S64" s="93"/>
      <c r="T64" s="93"/>
      <c r="U64" s="93"/>
      <c r="V64" s="93"/>
      <c r="W64" s="93"/>
    </row>
    <row r="65" spans="1:23">
      <c r="A65" s="93"/>
      <c r="B65" s="93"/>
      <c r="C65" s="93"/>
      <c r="D65" s="93"/>
      <c r="E65" s="93"/>
      <c r="F65" s="93"/>
      <c r="G65" s="93"/>
      <c r="H65" s="93"/>
      <c r="I65" s="93"/>
      <c r="J65" s="93"/>
      <c r="K65" s="93"/>
      <c r="L65" s="93"/>
      <c r="M65" s="93"/>
      <c r="N65" s="93"/>
      <c r="O65" s="93"/>
      <c r="P65" s="93"/>
      <c r="Q65" s="93"/>
      <c r="R65" s="93"/>
      <c r="S65" s="93"/>
      <c r="T65" s="93"/>
      <c r="U65" s="93"/>
      <c r="V65" s="93"/>
      <c r="W65" s="93"/>
    </row>
  </sheetData>
  <sheetProtection sheet="1" objects="1" scenarios="1" selectLockedCells="1"/>
  <mergeCells count="21">
    <mergeCell ref="L21:M21"/>
    <mergeCell ref="S21:T21"/>
    <mergeCell ref="C7:G7"/>
    <mergeCell ref="J7:N7"/>
    <mergeCell ref="Q7:U7"/>
    <mergeCell ref="B2:V5"/>
    <mergeCell ref="E44:F44"/>
    <mergeCell ref="B45:C45"/>
    <mergeCell ref="N44:R44"/>
    <mergeCell ref="O45:R45"/>
    <mergeCell ref="N39:Q39"/>
    <mergeCell ref="E37:F37"/>
    <mergeCell ref="E42:F42"/>
    <mergeCell ref="B36:D36"/>
    <mergeCell ref="E36:G36"/>
    <mergeCell ref="E43:F43"/>
    <mergeCell ref="N37:Q37"/>
    <mergeCell ref="N38:Q38"/>
    <mergeCell ref="N41:V41"/>
    <mergeCell ref="O43:R43"/>
    <mergeCell ref="E21:F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G36"/>
  <sheetViews>
    <sheetView showGridLines="0" showRowColHeaders="0" zoomScaleNormal="100" workbookViewId="0">
      <selection activeCell="G9" sqref="G9"/>
    </sheetView>
  </sheetViews>
  <sheetFormatPr defaultRowHeight="15"/>
  <cols>
    <col min="1" max="1" width="3.28515625" customWidth="1"/>
    <col min="2" max="2" width="24.5703125" customWidth="1"/>
    <col min="3" max="3" width="11" customWidth="1"/>
    <col min="4" max="4" width="9.140625" customWidth="1"/>
    <col min="5" max="5" width="9.28515625" customWidth="1"/>
    <col min="6" max="6" width="10.28515625" customWidth="1"/>
    <col min="7" max="7" width="30.85546875" customWidth="1"/>
  </cols>
  <sheetData>
    <row r="1" spans="1:7">
      <c r="A1" s="157" t="s">
        <v>60</v>
      </c>
      <c r="B1" s="158"/>
      <c r="C1" s="158"/>
      <c r="D1" s="158"/>
      <c r="E1" s="158"/>
      <c r="F1" s="158"/>
      <c r="G1" s="158"/>
    </row>
    <row r="2" spans="1:7">
      <c r="A2" s="159"/>
      <c r="B2" s="159"/>
      <c r="C2" s="159"/>
      <c r="D2" s="159"/>
      <c r="E2" s="159"/>
      <c r="F2" s="159"/>
      <c r="G2" s="159"/>
    </row>
    <row r="3" spans="1:7" s="58" customFormat="1" ht="30.75" thickBot="1">
      <c r="A3" s="106" t="s">
        <v>28</v>
      </c>
      <c r="B3" s="106" t="s">
        <v>1</v>
      </c>
      <c r="C3" s="106" t="s">
        <v>31</v>
      </c>
      <c r="D3" s="106" t="s">
        <v>59</v>
      </c>
      <c r="E3" s="106" t="s">
        <v>55</v>
      </c>
      <c r="F3" s="106" t="s">
        <v>56</v>
      </c>
      <c r="G3" s="106" t="s">
        <v>57</v>
      </c>
    </row>
    <row r="4" spans="1:7" ht="20.100000000000001" customHeight="1" thickTop="1">
      <c r="A4" s="59">
        <v>1</v>
      </c>
      <c r="B4" s="59"/>
      <c r="C4" s="59"/>
      <c r="D4" s="59"/>
      <c r="E4" s="59"/>
      <c r="F4" s="59"/>
      <c r="G4" s="59"/>
    </row>
    <row r="5" spans="1:7" ht="20.100000000000001" customHeight="1">
      <c r="A5" s="2">
        <v>2</v>
      </c>
      <c r="B5" s="2"/>
      <c r="C5" s="2"/>
      <c r="D5" s="2"/>
      <c r="E5" s="2"/>
      <c r="F5" s="2"/>
      <c r="G5" s="2"/>
    </row>
    <row r="6" spans="1:7" ht="20.100000000000001" customHeight="1">
      <c r="A6" s="2">
        <v>3</v>
      </c>
      <c r="B6" s="2"/>
      <c r="C6" s="2"/>
      <c r="D6" s="2"/>
      <c r="E6" s="2"/>
      <c r="F6" s="2"/>
      <c r="G6" s="2"/>
    </row>
    <row r="7" spans="1:7" ht="20.100000000000001" customHeight="1">
      <c r="A7" s="2">
        <v>4</v>
      </c>
      <c r="B7" s="2"/>
      <c r="C7" s="2"/>
      <c r="D7" s="2"/>
      <c r="E7" s="2"/>
      <c r="F7" s="2"/>
      <c r="G7" s="2"/>
    </row>
    <row r="8" spans="1:7" ht="20.100000000000001" customHeight="1">
      <c r="A8" s="2">
        <v>5</v>
      </c>
      <c r="B8" s="2"/>
      <c r="C8" s="2"/>
      <c r="D8" s="2"/>
      <c r="E8" s="2"/>
      <c r="F8" s="2"/>
      <c r="G8" s="2"/>
    </row>
    <row r="9" spans="1:7" ht="20.100000000000001" customHeight="1">
      <c r="A9" s="2">
        <v>6</v>
      </c>
      <c r="B9" s="2"/>
      <c r="C9" s="2"/>
      <c r="D9" s="2"/>
      <c r="E9" s="2"/>
      <c r="F9" s="2"/>
      <c r="G9" s="2"/>
    </row>
    <row r="10" spans="1:7" ht="20.100000000000001" customHeight="1">
      <c r="A10" s="2">
        <v>7</v>
      </c>
      <c r="B10" s="2"/>
      <c r="C10" s="2"/>
      <c r="D10" s="2"/>
      <c r="E10" s="2"/>
      <c r="F10" s="2"/>
      <c r="G10" s="2"/>
    </row>
    <row r="11" spans="1:7" ht="20.100000000000001" customHeight="1">
      <c r="A11" s="2">
        <v>8</v>
      </c>
      <c r="B11" s="2"/>
      <c r="C11" s="2"/>
      <c r="D11" s="2"/>
      <c r="E11" s="2"/>
      <c r="F11" s="2"/>
      <c r="G11" s="2"/>
    </row>
    <row r="12" spans="1:7" ht="20.100000000000001" customHeight="1">
      <c r="A12" s="2">
        <v>9</v>
      </c>
      <c r="B12" s="2"/>
      <c r="C12" s="2"/>
      <c r="D12" s="2"/>
      <c r="E12" s="2"/>
      <c r="F12" s="2"/>
      <c r="G12" s="2"/>
    </row>
    <row r="13" spans="1:7" ht="20.100000000000001" customHeight="1">
      <c r="A13" s="2">
        <v>10</v>
      </c>
      <c r="B13" s="2"/>
      <c r="C13" s="2"/>
      <c r="D13" s="2"/>
      <c r="E13" s="2"/>
      <c r="F13" s="2"/>
      <c r="G13" s="2"/>
    </row>
    <row r="14" spans="1:7" ht="20.100000000000001" customHeight="1">
      <c r="A14" s="2">
        <v>11</v>
      </c>
      <c r="B14" s="2"/>
      <c r="C14" s="2"/>
      <c r="D14" s="2"/>
      <c r="E14" s="2"/>
      <c r="F14" s="2"/>
      <c r="G14" s="2"/>
    </row>
    <row r="15" spans="1:7" ht="20.100000000000001" customHeight="1">
      <c r="A15" s="2">
        <v>12</v>
      </c>
      <c r="B15" s="2"/>
      <c r="C15" s="2"/>
      <c r="D15" s="2"/>
      <c r="E15" s="2"/>
      <c r="F15" s="2"/>
      <c r="G15" s="2"/>
    </row>
    <row r="16" spans="1:7" ht="20.100000000000001" customHeight="1">
      <c r="A16" s="2">
        <v>13</v>
      </c>
      <c r="B16" s="2"/>
      <c r="C16" s="2"/>
      <c r="D16" s="2"/>
      <c r="E16" s="2"/>
      <c r="F16" s="2"/>
      <c r="G16" s="2"/>
    </row>
    <row r="17" spans="1:7" ht="20.100000000000001" customHeight="1">
      <c r="A17" s="2">
        <v>14</v>
      </c>
      <c r="B17" s="2"/>
      <c r="C17" s="2"/>
      <c r="D17" s="2"/>
      <c r="E17" s="2"/>
      <c r="F17" s="2"/>
      <c r="G17" s="2"/>
    </row>
    <row r="18" spans="1:7" ht="20.100000000000001" customHeight="1">
      <c r="A18" s="2">
        <v>15</v>
      </c>
      <c r="B18" s="2"/>
      <c r="C18" s="2"/>
      <c r="D18" s="2"/>
      <c r="E18" s="2"/>
      <c r="F18" s="2"/>
      <c r="G18" s="2"/>
    </row>
    <row r="19" spans="1:7" ht="20.100000000000001" customHeight="1">
      <c r="A19" s="2">
        <v>16</v>
      </c>
      <c r="B19" s="2"/>
      <c r="C19" s="2"/>
      <c r="D19" s="2"/>
      <c r="E19" s="2"/>
      <c r="F19" s="2"/>
      <c r="G19" s="2"/>
    </row>
    <row r="20" spans="1:7" ht="20.100000000000001" customHeight="1">
      <c r="A20" s="2">
        <v>17</v>
      </c>
      <c r="B20" s="2"/>
      <c r="C20" s="2"/>
      <c r="D20" s="2"/>
      <c r="E20" s="2"/>
      <c r="F20" s="2"/>
      <c r="G20" s="2"/>
    </row>
    <row r="21" spans="1:7" ht="20.100000000000001" customHeight="1">
      <c r="A21" s="2">
        <v>18</v>
      </c>
      <c r="B21" s="2"/>
      <c r="C21" s="2"/>
      <c r="D21" s="2"/>
      <c r="E21" s="2"/>
      <c r="F21" s="2"/>
      <c r="G21" s="2"/>
    </row>
    <row r="22" spans="1:7" ht="20.100000000000001" customHeight="1">
      <c r="A22" s="2">
        <v>19</v>
      </c>
      <c r="B22" s="2"/>
      <c r="C22" s="2"/>
      <c r="D22" s="2"/>
      <c r="E22" s="2"/>
      <c r="F22" s="2"/>
      <c r="G22" s="2"/>
    </row>
    <row r="23" spans="1:7" ht="20.100000000000001" customHeight="1">
      <c r="A23" s="2">
        <v>20</v>
      </c>
      <c r="B23" s="2"/>
      <c r="C23" s="2"/>
      <c r="D23" s="2"/>
      <c r="E23" s="2"/>
      <c r="F23" s="2"/>
      <c r="G23" s="2"/>
    </row>
    <row r="24" spans="1:7" ht="20.100000000000001" customHeight="1">
      <c r="A24" s="2">
        <v>21</v>
      </c>
      <c r="B24" s="2"/>
      <c r="C24" s="2"/>
      <c r="D24" s="2"/>
      <c r="E24" s="2"/>
      <c r="F24" s="2"/>
      <c r="G24" s="2"/>
    </row>
    <row r="25" spans="1:7" ht="20.100000000000001" customHeight="1">
      <c r="A25" s="2">
        <v>22</v>
      </c>
      <c r="B25" s="2"/>
      <c r="C25" s="2"/>
      <c r="D25" s="2"/>
      <c r="E25" s="2"/>
      <c r="F25" s="2"/>
      <c r="G25" s="2"/>
    </row>
    <row r="26" spans="1:7" ht="20.100000000000001" customHeight="1">
      <c r="A26" s="2">
        <v>23</v>
      </c>
      <c r="B26" s="2"/>
      <c r="C26" s="2"/>
      <c r="D26" s="2"/>
      <c r="E26" s="2"/>
      <c r="F26" s="2"/>
      <c r="G26" s="2"/>
    </row>
    <row r="27" spans="1:7" ht="20.100000000000001" customHeight="1">
      <c r="A27" s="2">
        <v>24</v>
      </c>
      <c r="B27" s="2"/>
      <c r="C27" s="2"/>
      <c r="D27" s="2"/>
      <c r="E27" s="2"/>
      <c r="F27" s="2"/>
      <c r="G27" s="2"/>
    </row>
    <row r="28" spans="1:7" ht="20.100000000000001" customHeight="1">
      <c r="A28" s="2">
        <v>25</v>
      </c>
      <c r="B28" s="2"/>
      <c r="C28" s="2"/>
      <c r="D28" s="2"/>
      <c r="E28" s="2"/>
      <c r="F28" s="2"/>
      <c r="G28" s="2"/>
    </row>
    <row r="29" spans="1:7" ht="20.100000000000001" customHeight="1">
      <c r="A29" s="2">
        <v>26</v>
      </c>
      <c r="B29" s="2"/>
      <c r="C29" s="2"/>
      <c r="D29" s="2"/>
      <c r="E29" s="2"/>
      <c r="F29" s="2"/>
      <c r="G29" s="2"/>
    </row>
    <row r="30" spans="1:7" ht="20.100000000000001" customHeight="1">
      <c r="A30" s="2">
        <v>27</v>
      </c>
      <c r="B30" s="2"/>
      <c r="C30" s="2"/>
      <c r="D30" s="2"/>
      <c r="E30" s="2"/>
      <c r="F30" s="2"/>
      <c r="G30" s="2"/>
    </row>
    <row r="31" spans="1:7" ht="20.100000000000001" customHeight="1">
      <c r="A31" s="2">
        <v>28</v>
      </c>
      <c r="B31" s="2"/>
      <c r="C31" s="2"/>
      <c r="D31" s="2"/>
      <c r="E31" s="2"/>
      <c r="F31" s="2"/>
      <c r="G31" s="2"/>
    </row>
    <row r="32" spans="1:7" ht="20.100000000000001" customHeight="1">
      <c r="A32" s="2">
        <v>29</v>
      </c>
      <c r="B32" s="2"/>
      <c r="C32" s="2"/>
      <c r="D32" s="2"/>
      <c r="E32" s="2"/>
      <c r="F32" s="2"/>
      <c r="G32" s="2"/>
    </row>
    <row r="33" spans="1:7" ht="20.100000000000001" customHeight="1">
      <c r="A33" s="2">
        <v>30</v>
      </c>
      <c r="B33" s="2"/>
      <c r="C33" s="2"/>
      <c r="D33" s="2"/>
      <c r="E33" s="2"/>
      <c r="F33" s="2"/>
      <c r="G33" s="2"/>
    </row>
    <row r="34" spans="1:7" ht="20.100000000000001" customHeight="1">
      <c r="A34" s="160" t="s">
        <v>58</v>
      </c>
      <c r="B34" s="160"/>
      <c r="C34" s="160"/>
      <c r="D34" s="160"/>
      <c r="E34" s="160"/>
      <c r="F34" s="160"/>
      <c r="G34" s="160"/>
    </row>
    <row r="35" spans="1:7" ht="20.100000000000001" customHeight="1">
      <c r="A35" s="161"/>
      <c r="B35" s="161"/>
      <c r="C35" s="161"/>
      <c r="D35" s="161"/>
      <c r="E35" s="161"/>
      <c r="F35" s="161"/>
      <c r="G35" s="161"/>
    </row>
    <row r="36" spans="1:7" ht="20.100000000000001" customHeight="1"/>
  </sheetData>
  <sheetProtection sheet="1" objects="1" scenarios="1" selectLockedCells="1"/>
  <mergeCells count="2">
    <mergeCell ref="A1:G2"/>
    <mergeCell ref="A34:G35"/>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Whole House Lighting Comparison</vt:lpstr>
      <vt:lpstr>Single Bulb Comparison</vt:lpstr>
      <vt:lpstr>Printable Inventory Sheets</vt:lpstr>
      <vt:lpstr>'Printable Inventory Sheets'!Print_Area</vt:lpstr>
    </vt:vector>
  </TitlesOfParts>
  <Company>Triple M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Duke McGee</dc:creator>
  <cp:lastModifiedBy>Duke</cp:lastModifiedBy>
  <cp:lastPrinted>2009-11-19T06:50:22Z</cp:lastPrinted>
  <dcterms:created xsi:type="dcterms:W3CDTF">2009-11-19T03:42:14Z</dcterms:created>
  <dcterms:modified xsi:type="dcterms:W3CDTF">2010-11-09T19:13:51Z</dcterms:modified>
</cp:coreProperties>
</file>